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rgomez_equilibrium_net_co/Documents/rgomez/Londoño Gómez/SanNicolas/Etapa 4 Inmobiliaria San Nicolas/Informes/"/>
    </mc:Choice>
  </mc:AlternateContent>
  <xr:revisionPtr revIDLastSave="30" documentId="8_{EE10F335-AA64-482D-A539-F33AA97E427D}" xr6:coauthVersionLast="47" xr6:coauthVersionMax="47" xr10:uidLastSave="{3FFF4E0C-6342-43DF-B15B-1C62C8F00242}"/>
  <bookViews>
    <workbookView xWindow="-120" yWindow="-120" windowWidth="20730" windowHeight="11040" tabRatio="891" xr2:uid="{00000000-000D-0000-FFFF-FFFF00000000}"/>
  </bookViews>
  <sheets>
    <sheet name="Datos globales " sheetId="52" r:id="rId1"/>
    <sheet name="Resumen Consolidado 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o" sheetId="50" r:id="rId7"/>
    <sheet name="Detalle inmueble" sheetId="5" r:id="rId8"/>
    <sheet name="Inventario" sheetId="64" r:id="rId9"/>
    <sheet name="Resumen Nuevos" sheetId="30" state="hidden" r:id="rId10"/>
    <sheet name="Resumen Usados" sheetId="28" state="hidden" r:id="rId11"/>
    <sheet name="Detalle Usado" sheetId="27" state="hidden" r:id="rId12"/>
    <sheet name="Inmuebles Arrendamientos" sheetId="68" r:id="rId13"/>
    <sheet name="Detalle Arrendamient" sheetId="67" r:id="rId14"/>
    <sheet name="Inmuebles Arrendamientos Tercer" sheetId="70" r:id="rId15"/>
    <sheet name="Detalle Arrendamientos Tercero" sheetId="69" r:id="rId16"/>
    <sheet name="Inmuebles ETP Temporal Venta" sheetId="71" r:id="rId17"/>
    <sheet name="Detalle ETP Temporal Vta" sheetId="72" r:id="rId18"/>
    <sheet name="Inmuebles ETP Temporal Arriendo" sheetId="73" r:id="rId19"/>
    <sheet name="Detalle ETP Temporal Arriendo" sheetId="74" r:id="rId20"/>
    <sheet name="IM-PAL (2)" sheetId="66" state="hidden" r:id="rId21"/>
    <sheet name="Hoja1" sheetId="65" state="hidden" r:id="rId22"/>
  </sheets>
  <definedNames>
    <definedName name="_xlnm._FilterDatabase" localSheetId="15" hidden="1">'Detalle Arrendamientos Tercero'!$A$5:$M$15</definedName>
    <definedName name="_xlnm._FilterDatabase" localSheetId="2" hidden="1">'Detalle Clientes'!$B$5:$M$148</definedName>
    <definedName name="_xlnm._FilterDatabase" localSheetId="7" hidden="1">'Detalle inmueble'!$B$13:$F$13</definedName>
    <definedName name="_xlnm._FilterDatabase" localSheetId="20" hidden="1">'IM-PAL (2)'!$A$1:$D$146</definedName>
    <definedName name="_xlnm._FilterDatabase" localSheetId="8" hidden="1">Inventario!$C$7:$E$31</definedName>
    <definedName name="_xlnm._FilterDatabase" localSheetId="5" hidden="1">'Proyeccion de saldos detallados'!$B$3:$AZ$84</definedName>
    <definedName name="_xlnm.Print_Area" localSheetId="0">'Datos globales '!$B$2:$M$33</definedName>
    <definedName name="_xlnm.Print_Area" localSheetId="2">'Detalle Clientes'!$B$1:$M$148</definedName>
    <definedName name="_xlnm.Print_Area" localSheetId="7">'Detalle inmueble'!$B$1:$L$73</definedName>
    <definedName name="_xlnm.Print_Area" localSheetId="11">'Detalle Usado'!$B$1:$Q$27</definedName>
    <definedName name="_xlnm.Print_Area" localSheetId="8">Inventario!$B$1:$E$53</definedName>
    <definedName name="_xlnm.Print_Area" localSheetId="5">'Proyeccion de saldos detallados'!$B$1:$AZ$83</definedName>
    <definedName name="_xlnm.Print_Area" localSheetId="4">'Proyeccion Recaudos'!$A$1:$AB$60</definedName>
    <definedName name="_xlnm.Print_Area" localSheetId="6">Recaudo!$A$1:$I$95</definedName>
    <definedName name="_xlnm.Print_Area" localSheetId="1">'Resumen Consolidado '!$B$1:$AC$20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mes'!$A$1:$H$71</definedName>
    <definedName name="Proyeccion" localSheetId="0">#REF!</definedName>
    <definedName name="Proyeccion" localSheetId="8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inmueble'!$13:$13</definedName>
    <definedName name="_xlnm.Print_Titles" localSheetId="8">Inventario!$1:$7</definedName>
    <definedName name="_xlnm.Print_Titles" localSheetId="5">'Proyeccion de saldos detallados'!$B:$C,'Proyeccion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48" l="1"/>
  <c r="G129" i="48" s="1"/>
  <c r="B143" i="48"/>
  <c r="AR22" i="4"/>
  <c r="AZ72" i="4" l="1"/>
  <c r="AZ73" i="4"/>
  <c r="AR44" i="4"/>
  <c r="I143" i="48"/>
  <c r="F143" i="48"/>
  <c r="AK44" i="4"/>
  <c r="AL44" i="4"/>
  <c r="AM44" i="4"/>
  <c r="AN44" i="4"/>
  <c r="AO44" i="4"/>
  <c r="AP44" i="4"/>
  <c r="AQ44" i="4"/>
  <c r="AS44" i="4"/>
  <c r="AT44" i="4"/>
  <c r="AU44" i="4"/>
  <c r="AV44" i="4"/>
  <c r="AW44" i="4"/>
  <c r="AX44" i="4"/>
  <c r="AY44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H143" i="48"/>
  <c r="J143" i="48"/>
  <c r="K143" i="48"/>
  <c r="L143" i="48"/>
  <c r="M143" i="48"/>
  <c r="E143" i="48"/>
  <c r="G143" i="48" l="1"/>
  <c r="E147" i="48" l="1"/>
  <c r="B96" i="48"/>
  <c r="B116" i="48"/>
  <c r="AZ75" i="4" l="1"/>
  <c r="AZ76" i="4"/>
  <c r="AZ77" i="4"/>
  <c r="E96" i="48"/>
  <c r="F96" i="48"/>
  <c r="AZ69" i="4"/>
  <c r="I96" i="48"/>
  <c r="J96" i="48"/>
  <c r="K96" i="48"/>
  <c r="L96" i="48"/>
  <c r="M96" i="48"/>
  <c r="G96" i="48" l="1"/>
  <c r="H96" i="48"/>
  <c r="AX78" i="4"/>
  <c r="AY78" i="4"/>
  <c r="AX82" i="4"/>
  <c r="AY82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80" i="4"/>
  <c r="AZ81" i="4"/>
  <c r="AZ79" i="4"/>
  <c r="AZ55" i="4"/>
  <c r="AZ56" i="4"/>
  <c r="AZ57" i="4"/>
  <c r="AZ58" i="4"/>
  <c r="AZ59" i="4"/>
  <c r="AZ61" i="4"/>
  <c r="AZ62" i="4"/>
  <c r="AZ63" i="4"/>
  <c r="AZ64" i="4"/>
  <c r="AZ65" i="4"/>
  <c r="AZ68" i="4"/>
  <c r="AZ70" i="4"/>
  <c r="AZ71" i="4"/>
  <c r="AZ74" i="4"/>
  <c r="AZ54" i="4"/>
  <c r="AZ46" i="4"/>
  <c r="AZ47" i="4"/>
  <c r="AZ48" i="4"/>
  <c r="AZ49" i="4"/>
  <c r="AZ50" i="4"/>
  <c r="AZ51" i="4"/>
  <c r="AZ52" i="4"/>
  <c r="AZ45" i="4"/>
  <c r="AZ4" i="4"/>
  <c r="W78" i="4"/>
  <c r="X78" i="4"/>
  <c r="Y78" i="4"/>
  <c r="Z78" i="4"/>
  <c r="AA78" i="4"/>
  <c r="AB78" i="4"/>
  <c r="AC78" i="4"/>
  <c r="AD78" i="4"/>
  <c r="AE78" i="4"/>
  <c r="AF78" i="4"/>
  <c r="AG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V78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A44" i="4"/>
  <c r="AB44" i="4"/>
  <c r="AC44" i="4"/>
  <c r="AD44" i="4"/>
  <c r="AE44" i="4"/>
  <c r="AF44" i="4"/>
  <c r="AG44" i="4"/>
  <c r="AH44" i="4"/>
  <c r="AI44" i="4"/>
  <c r="AJ44" i="4"/>
  <c r="AH78" i="4"/>
  <c r="AX83" i="4" l="1"/>
  <c r="AY83" i="4"/>
  <c r="AZ60" i="4"/>
  <c r="T78" i="4"/>
  <c r="U78" i="4"/>
  <c r="E116" i="48" l="1"/>
  <c r="F147" i="48"/>
  <c r="G147" i="48"/>
  <c r="H147" i="48"/>
  <c r="I147" i="48"/>
  <c r="J147" i="48"/>
  <c r="K147" i="48"/>
  <c r="L147" i="48"/>
  <c r="M147" i="48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K82" i="4"/>
  <c r="B147" i="48"/>
  <c r="AZ53" i="4" l="1"/>
  <c r="AV83" i="4"/>
  <c r="AW83" i="4"/>
  <c r="AZ82" i="4"/>
  <c r="AT83" i="4" l="1"/>
  <c r="AU83" i="4"/>
  <c r="AS83" i="4" l="1"/>
  <c r="AR83" i="4"/>
  <c r="AZ44" i="4" l="1"/>
  <c r="AZ78" i="4"/>
  <c r="P78" i="4"/>
  <c r="Q78" i="4"/>
  <c r="R78" i="4"/>
  <c r="S78" i="4"/>
  <c r="AG83" i="4"/>
  <c r="AH83" i="4"/>
  <c r="AI83" i="4"/>
  <c r="AJ83" i="4"/>
  <c r="AK83" i="4"/>
  <c r="AL83" i="4"/>
  <c r="AM83" i="4"/>
  <c r="AN83" i="4"/>
  <c r="H78" i="4" l="1"/>
  <c r="I78" i="4"/>
  <c r="J78" i="4"/>
  <c r="K78" i="4"/>
  <c r="L78" i="4"/>
  <c r="M78" i="4"/>
  <c r="N78" i="4"/>
  <c r="O78" i="4"/>
  <c r="G78" i="4"/>
  <c r="F116" i="48" l="1"/>
  <c r="F148" i="48" s="1"/>
  <c r="L44" i="4" l="1"/>
  <c r="G44" i="4"/>
  <c r="H44" i="4"/>
  <c r="I44" i="4"/>
  <c r="J44" i="4"/>
  <c r="K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AP83" i="4" l="1"/>
  <c r="Y83" i="4"/>
  <c r="Q83" i="4"/>
  <c r="R83" i="4"/>
  <c r="AE83" i="4"/>
  <c r="O83" i="4"/>
  <c r="W83" i="4"/>
  <c r="Z83" i="4"/>
  <c r="AO83" i="4"/>
  <c r="AF83" i="4"/>
  <c r="X83" i="4"/>
  <c r="P83" i="4"/>
  <c r="L83" i="4"/>
  <c r="AD83" i="4"/>
  <c r="V83" i="4"/>
  <c r="N83" i="4"/>
  <c r="AC83" i="4"/>
  <c r="U83" i="4"/>
  <c r="M83" i="4"/>
  <c r="K83" i="4"/>
  <c r="AB83" i="4"/>
  <c r="T83" i="4"/>
  <c r="AQ83" i="4"/>
  <c r="AA83" i="4"/>
  <c r="S83" i="4"/>
  <c r="J83" i="4"/>
  <c r="I83" i="4"/>
  <c r="H83" i="4"/>
  <c r="E148" i="48" l="1"/>
  <c r="E53" i="4"/>
  <c r="F53" i="4"/>
  <c r="G53" i="4"/>
  <c r="G83" i="4" s="1"/>
  <c r="D53" i="4"/>
  <c r="E44" i="4"/>
  <c r="F44" i="4"/>
  <c r="D44" i="4"/>
  <c r="AZ83" i="4" l="1"/>
  <c r="F83" i="4"/>
  <c r="E83" i="4"/>
  <c r="D83" i="4"/>
  <c r="B148" i="48" l="1"/>
  <c r="G116" i="48"/>
  <c r="H116" i="48"/>
  <c r="H148" i="48" s="1"/>
  <c r="I116" i="48"/>
  <c r="I148" i="48" s="1"/>
  <c r="J116" i="48"/>
  <c r="J148" i="48" s="1"/>
  <c r="K116" i="48"/>
  <c r="K148" i="48" s="1"/>
  <c r="L116" i="48"/>
  <c r="L148" i="48" s="1"/>
  <c r="M116" i="48"/>
  <c r="M148" i="48" s="1"/>
  <c r="G148" i="48" l="1"/>
  <c r="K3" i="66" l="1"/>
  <c r="K4" i="66"/>
  <c r="K5" i="66"/>
  <c r="K6" i="66"/>
  <c r="K7" i="66"/>
  <c r="K8" i="66"/>
  <c r="K9" i="66"/>
  <c r="K10" i="66"/>
  <c r="K11" i="66"/>
  <c r="K12" i="66"/>
  <c r="K13" i="66"/>
  <c r="K14" i="66"/>
  <c r="K15" i="66"/>
  <c r="K16" i="66"/>
  <c r="K17" i="66"/>
  <c r="K18" i="66"/>
  <c r="K19" i="66"/>
  <c r="K20" i="66"/>
  <c r="K21" i="66"/>
  <c r="K22" i="66"/>
  <c r="K23" i="66"/>
  <c r="K24" i="66"/>
  <c r="K25" i="66"/>
  <c r="K26" i="66"/>
  <c r="K27" i="66"/>
  <c r="K28" i="66"/>
  <c r="K29" i="66"/>
  <c r="K30" i="66"/>
  <c r="K31" i="66"/>
  <c r="K32" i="66"/>
  <c r="K33" i="66"/>
  <c r="K34" i="66"/>
  <c r="K35" i="66"/>
  <c r="K36" i="66"/>
  <c r="K37" i="66"/>
  <c r="K38" i="66"/>
  <c r="K39" i="66"/>
  <c r="K40" i="66"/>
  <c r="K41" i="66"/>
  <c r="K42" i="66"/>
  <c r="K43" i="66"/>
  <c r="K44" i="66"/>
  <c r="K45" i="66"/>
  <c r="K46" i="66"/>
  <c r="K47" i="66"/>
  <c r="K48" i="66"/>
  <c r="K49" i="66"/>
  <c r="K50" i="66"/>
  <c r="K51" i="66"/>
  <c r="K52" i="66"/>
  <c r="K53" i="66"/>
  <c r="K54" i="66"/>
  <c r="K55" i="66"/>
  <c r="K56" i="66"/>
  <c r="K57" i="66"/>
  <c r="K58" i="66"/>
  <c r="K59" i="66"/>
  <c r="K60" i="66"/>
  <c r="K61" i="66"/>
  <c r="K62" i="66"/>
  <c r="K63" i="66"/>
  <c r="K64" i="66"/>
  <c r="K65" i="66"/>
  <c r="K66" i="66"/>
  <c r="K67" i="66"/>
  <c r="K68" i="66"/>
  <c r="K69" i="66"/>
  <c r="K70" i="66"/>
  <c r="K71" i="66"/>
  <c r="K72" i="66"/>
  <c r="K73" i="66"/>
  <c r="K74" i="66"/>
  <c r="K75" i="66"/>
  <c r="K76" i="66"/>
  <c r="K77" i="66"/>
  <c r="K78" i="66"/>
  <c r="K79" i="66"/>
  <c r="K80" i="66"/>
  <c r="K81" i="66"/>
  <c r="K82" i="66"/>
  <c r="K83" i="66"/>
  <c r="K84" i="66"/>
  <c r="K85" i="66"/>
  <c r="K86" i="66"/>
  <c r="K87" i="66"/>
  <c r="K88" i="66"/>
  <c r="K89" i="66"/>
  <c r="K90" i="66"/>
  <c r="K91" i="66"/>
  <c r="K92" i="66"/>
  <c r="K93" i="66"/>
  <c r="K94" i="66"/>
  <c r="K95" i="66"/>
  <c r="K96" i="66"/>
  <c r="K97" i="66"/>
  <c r="K98" i="66"/>
  <c r="K99" i="66"/>
  <c r="K100" i="66"/>
  <c r="K101" i="66"/>
  <c r="K102" i="66"/>
  <c r="K103" i="66"/>
  <c r="K104" i="66"/>
  <c r="K105" i="66"/>
  <c r="K106" i="66"/>
  <c r="K107" i="66"/>
  <c r="K108" i="66"/>
  <c r="K109" i="66"/>
  <c r="K110" i="66"/>
  <c r="K111" i="66"/>
  <c r="K112" i="66"/>
  <c r="K113" i="66"/>
  <c r="K114" i="66"/>
  <c r="K115" i="66"/>
  <c r="K116" i="66"/>
  <c r="K117" i="66"/>
  <c r="K118" i="66"/>
  <c r="K119" i="66"/>
  <c r="K120" i="66"/>
  <c r="K121" i="66"/>
  <c r="K122" i="66"/>
  <c r="K123" i="66"/>
  <c r="K124" i="66"/>
  <c r="K125" i="66"/>
  <c r="K126" i="66"/>
  <c r="K127" i="66"/>
  <c r="K128" i="66"/>
  <c r="K129" i="66"/>
  <c r="K130" i="66"/>
  <c r="K131" i="66"/>
  <c r="K132" i="66"/>
  <c r="K133" i="66"/>
  <c r="K134" i="66"/>
  <c r="K135" i="66"/>
  <c r="K136" i="66"/>
  <c r="K137" i="66"/>
  <c r="K138" i="66"/>
  <c r="K139" i="66"/>
  <c r="K140" i="66"/>
  <c r="K141" i="66"/>
  <c r="K142" i="66"/>
  <c r="K143" i="66"/>
  <c r="K144" i="66"/>
  <c r="K145" i="66"/>
  <c r="K146" i="66"/>
  <c r="K147" i="66"/>
  <c r="K148" i="66"/>
  <c r="N3" i="66"/>
  <c r="N2" i="66"/>
  <c r="K2" i="66"/>
  <c r="N4" i="66" l="1"/>
  <c r="B2" i="4" l="1"/>
  <c r="B3" i="49"/>
  <c r="C3" i="48"/>
  <c r="K27" i="27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V53" i="30" s="1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E3" i="30"/>
  <c r="R8" i="30"/>
  <c r="V8" i="30"/>
  <c r="V12" i="30" s="1"/>
  <c r="P31" i="30"/>
  <c r="S31" i="30" s="1"/>
  <c r="P9" i="30"/>
  <c r="P22" i="30" s="1"/>
  <c r="E60" i="30"/>
  <c r="P29" i="30"/>
  <c r="S29" i="30" s="1"/>
  <c r="P8" i="30"/>
  <c r="P12" i="30" s="1"/>
  <c r="E53" i="30" l="1"/>
  <c r="S53" i="30"/>
  <c r="Q27" i="27"/>
  <c r="I27" i="27"/>
  <c r="E12" i="30"/>
  <c r="I25" i="30"/>
  <c r="I55" i="30" s="1"/>
  <c r="H25" i="30"/>
  <c r="H55" i="30" s="1"/>
  <c r="AB55" i="30"/>
  <c r="N25" i="30"/>
  <c r="N55" i="30" s="1"/>
  <c r="P27" i="27"/>
  <c r="X53" i="30"/>
  <c r="P39" i="30"/>
  <c r="F12" i="28"/>
  <c r="P21" i="30"/>
  <c r="P25" i="30" s="1"/>
  <c r="W55" i="30"/>
  <c r="X39" i="30"/>
  <c r="Y55" i="30"/>
  <c r="E22" i="30"/>
  <c r="U8" i="30"/>
  <c r="U12" i="30" s="1"/>
  <c r="U21" i="30"/>
  <c r="U25" i="30" s="1"/>
  <c r="J25" i="30"/>
  <c r="J55" i="30" s="1"/>
  <c r="Q25" i="30"/>
  <c r="Q55" i="30" s="1"/>
  <c r="N27" i="27"/>
  <c r="O27" i="27"/>
  <c r="U39" i="30"/>
  <c r="U43" i="30"/>
  <c r="U44" i="30"/>
  <c r="U45" i="30"/>
  <c r="Z55" i="30"/>
  <c r="D12" i="28"/>
  <c r="X12" i="28"/>
  <c r="S39" i="30"/>
  <c r="U42" i="30"/>
  <c r="U53" i="30" s="1"/>
  <c r="X12" i="30"/>
  <c r="F12" i="30"/>
  <c r="AA55" i="30"/>
  <c r="H27" i="27"/>
  <c r="M25" i="30"/>
  <c r="M55" i="30" s="1"/>
  <c r="X25" i="30"/>
  <c r="U22" i="30"/>
  <c r="E39" i="30"/>
  <c r="E12" i="28"/>
  <c r="U8" i="28"/>
  <c r="U12" i="28" s="1"/>
  <c r="F25" i="30"/>
  <c r="F55" i="30" s="1"/>
  <c r="U9" i="30"/>
  <c r="R12" i="30"/>
  <c r="S8" i="30"/>
  <c r="D21" i="30"/>
  <c r="D25" i="30" s="1"/>
  <c r="D55" i="30" s="1"/>
  <c r="D12" i="30"/>
  <c r="S9" i="30"/>
  <c r="S22" i="30" s="1"/>
  <c r="J14" i="27"/>
  <c r="J27" i="27" s="1"/>
  <c r="R21" i="30"/>
  <c r="R25" i="30" s="1"/>
  <c r="R55" i="30" s="1"/>
  <c r="E21" i="30"/>
  <c r="L25" i="30"/>
  <c r="L55" i="30" s="1"/>
  <c r="V25" i="30"/>
  <c r="V55" i="30" s="1"/>
  <c r="S12" i="28"/>
  <c r="P55" i="30" l="1"/>
  <c r="U55" i="30"/>
  <c r="X55" i="30"/>
  <c r="E25" i="30"/>
  <c r="E55" i="30" s="1"/>
  <c r="S21" i="30"/>
  <c r="S25" i="30" s="1"/>
  <c r="S55" i="30" s="1"/>
  <c r="S12" i="30"/>
</calcChain>
</file>

<file path=xl/sharedStrings.xml><?xml version="1.0" encoding="utf-8"?>
<sst xmlns="http://schemas.openxmlformats.org/spreadsheetml/2006/main" count="2486" uniqueCount="909">
  <si>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</si>
  <si>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</si>
  <si>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</si>
  <si>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</si>
  <si>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</si>
  <si>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</si>
  <si>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</si>
  <si>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</si>
  <si>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</si>
  <si>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</si>
  <si>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</si>
  <si>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</si>
  <si>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</si>
  <si>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</si>
  <si>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</si>
  <si>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</si>
  <si>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</si>
  <si>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</si>
  <si>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</si>
  <si>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</si>
  <si>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</si>
  <si>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</si>
  <si>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</si>
  <si>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</si>
  <si>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</si>
  <si>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</si>
  <si>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</si>
  <si>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</si>
  <si>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</si>
  <si>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</si>
  <si>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</si>
  <si>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</si>
  <si>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</si>
  <si>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</si>
  <si>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</si>
  <si>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</si>
  <si>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</si>
  <si>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</si>
  <si>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</si>
  <si>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</si>
  <si>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</si>
  <si>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</si>
  <si>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</si>
  <si>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</si>
  <si>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</si>
  <si>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</si>
  <si>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</si>
  <si>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</si>
  <si>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</si>
  <si>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</si>
  <si>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</si>
  <si>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Prediales</t>
  </si>
  <si>
    <t>Unidad</t>
  </si>
  <si>
    <t>Precio de lista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</si>
  <si>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</si>
  <si>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</si>
  <si>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</si>
  <si>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</si>
  <si>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</si>
  <si>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</si>
  <si>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</si>
  <si>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</si>
  <si>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</si>
  <si>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</si>
  <si>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</si>
  <si>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</si>
  <si>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</si>
  <si>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</si>
  <si>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</si>
  <si>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</si>
  <si>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</si>
  <si>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</si>
  <si>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</si>
  <si>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</si>
  <si>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</si>
  <si>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</si>
  <si>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</si>
  <si>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</si>
  <si>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</si>
  <si>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</si>
  <si>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</si>
  <si>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</si>
  <si>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</si>
  <si>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</si>
  <si>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</si>
  <si>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</si>
  <si>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</si>
  <si>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</si>
  <si>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</si>
  <si>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</si>
  <si>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</si>
  <si>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</si>
  <si>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</si>
  <si>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</si>
  <si>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</si>
  <si>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</si>
  <si>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</si>
  <si>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</si>
  <si>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</si>
  <si>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</si>
  <si>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</si>
  <si>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</si>
  <si>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</si>
  <si>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</si>
  <si>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</si>
  <si>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</si>
  <si>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</si>
  <si>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</si>
  <si>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</si>
  <si>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</si>
  <si>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</si>
  <si>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Saldo Credito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</si>
  <si>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</si>
  <si>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</si>
  <si>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</si>
  <si>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</si>
  <si>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</si>
  <si>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</si>
  <si>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</si>
  <si>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</si>
  <si>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</si>
  <si>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</si>
  <si>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</si>
  <si>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</si>
  <si>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</si>
  <si>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</si>
  <si>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</si>
  <si>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</si>
  <si>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</si>
  <si>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</si>
  <si>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</si>
  <si>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</si>
  <si>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</si>
  <si>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</si>
  <si>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 xml:space="preserve">Precio Venta  </t>
  </si>
  <si>
    <t>M2</t>
  </si>
  <si>
    <t>Ventas a fecha de corte</t>
  </si>
  <si>
    <t>Informe Gerencial</t>
  </si>
  <si>
    <t>Financieros</t>
  </si>
  <si>
    <t>Recaudos por Ventas $</t>
  </si>
  <si>
    <t>Fiduciaria</t>
  </si>
  <si>
    <t>Venta</t>
  </si>
  <si>
    <t>Estudio de Titulos</t>
  </si>
  <si>
    <t xml:space="preserve">VENTAS MES A MES HASTA </t>
  </si>
  <si>
    <t>Otros Fros</t>
  </si>
  <si>
    <t xml:space="preserve">Inicial </t>
  </si>
  <si>
    <t>Usados</t>
  </si>
  <si>
    <t xml:space="preserve">Saldos Crédito </t>
  </si>
  <si>
    <t>Acabados Torre 1</t>
  </si>
  <si>
    <t>C. Corriente</t>
  </si>
  <si>
    <t>C. Vencida</t>
  </si>
  <si>
    <t>Ahorro Prog.</t>
  </si>
  <si>
    <t>Unidades Brutas Inm. Ppales.</t>
  </si>
  <si>
    <t xml:space="preserve">$ Ventas </t>
  </si>
  <si>
    <t># Desistimientos</t>
  </si>
  <si>
    <t>$ Desistimientos</t>
  </si>
  <si>
    <t>Und. Netas Inm. Ppales</t>
  </si>
  <si>
    <t>Acabados</t>
  </si>
  <si>
    <t xml:space="preserve">Gastos Adtivos </t>
  </si>
  <si>
    <t>Rendimientos - Retefuente</t>
  </si>
  <si>
    <t>Intereses de Mora</t>
  </si>
  <si>
    <t>Credito</t>
  </si>
  <si>
    <t xml:space="preserve">Financieros </t>
  </si>
  <si>
    <t>Gastos Admin</t>
  </si>
  <si>
    <t>Ventas Netas</t>
  </si>
  <si>
    <t>Area vendida</t>
  </si>
  <si>
    <t xml:space="preserve">Total </t>
  </si>
  <si>
    <t>NOMBRE</t>
  </si>
  <si>
    <t>AGRUPACION</t>
  </si>
  <si>
    <t>Intereses x Subrog.</t>
  </si>
  <si>
    <t>Avalúos</t>
  </si>
  <si>
    <t>Gastos Adtivos</t>
  </si>
  <si>
    <t>Ventas Unid. Netas</t>
  </si>
  <si>
    <t>Vr. Prom. M2 Vendido</t>
  </si>
  <si>
    <t>Total  Proyecto</t>
  </si>
  <si>
    <t xml:space="preserve">Reformas </t>
  </si>
  <si>
    <t>Cartera de Reformas</t>
  </si>
  <si>
    <t>PROYECCION DE RECAUDOS</t>
  </si>
  <si>
    <t>DETALLE DE CLIENTES</t>
  </si>
  <si>
    <t>3004  </t>
  </si>
  <si>
    <t>0101  </t>
  </si>
  <si>
    <t>0102  </t>
  </si>
  <si>
    <t>0117  </t>
  </si>
  <si>
    <t>1003  </t>
  </si>
  <si>
    <t>1009  </t>
  </si>
  <si>
    <t>1010  </t>
  </si>
  <si>
    <t>1013  </t>
  </si>
  <si>
    <t>1014  </t>
  </si>
  <si>
    <t>1019  </t>
  </si>
  <si>
    <t>1023  </t>
  </si>
  <si>
    <t>1024  </t>
  </si>
  <si>
    <t>1025  </t>
  </si>
  <si>
    <t>1040  </t>
  </si>
  <si>
    <t>1041  </t>
  </si>
  <si>
    <t>1047  </t>
  </si>
  <si>
    <t>1048  </t>
  </si>
  <si>
    <t>1051  </t>
  </si>
  <si>
    <t>1077  </t>
  </si>
  <si>
    <t>1081  </t>
  </si>
  <si>
    <t>1082  </t>
  </si>
  <si>
    <t>1083  </t>
  </si>
  <si>
    <t>1084  </t>
  </si>
  <si>
    <t>1086  </t>
  </si>
  <si>
    <t>1095  </t>
  </si>
  <si>
    <t>B03  </t>
  </si>
  <si>
    <t>B05  </t>
  </si>
  <si>
    <t>B06  </t>
  </si>
  <si>
    <t>B07  </t>
  </si>
  <si>
    <t>2007  </t>
  </si>
  <si>
    <t>2008  </t>
  </si>
  <si>
    <t>2009  </t>
  </si>
  <si>
    <t>2013  </t>
  </si>
  <si>
    <t>2014  </t>
  </si>
  <si>
    <t>2037  </t>
  </si>
  <si>
    <t>2038  </t>
  </si>
  <si>
    <t>2045  </t>
  </si>
  <si>
    <t>2059  </t>
  </si>
  <si>
    <t>2061  </t>
  </si>
  <si>
    <t>2068  </t>
  </si>
  <si>
    <t>2069  </t>
  </si>
  <si>
    <t>2070  </t>
  </si>
  <si>
    <t>3005  </t>
  </si>
  <si>
    <t>3006  </t>
  </si>
  <si>
    <t>3007  </t>
  </si>
  <si>
    <t>3021  </t>
  </si>
  <si>
    <t>3025  </t>
  </si>
  <si>
    <t>3029  </t>
  </si>
  <si>
    <t>3060  </t>
  </si>
  <si>
    <t>3064  </t>
  </si>
  <si>
    <t>3070  </t>
  </si>
  <si>
    <t>3072  </t>
  </si>
  <si>
    <t>2049  </t>
  </si>
  <si>
    <t>Cancha</t>
  </si>
  <si>
    <t>B17  </t>
  </si>
  <si>
    <t>0123  </t>
  </si>
  <si>
    <t>1009A  </t>
  </si>
  <si>
    <t>B16  </t>
  </si>
  <si>
    <t>3001  </t>
  </si>
  <si>
    <t>3055  </t>
  </si>
  <si>
    <t>B02  </t>
  </si>
  <si>
    <t>3061  </t>
  </si>
  <si>
    <t>3075  </t>
  </si>
  <si>
    <t>3082  </t>
  </si>
  <si>
    <t>3099  </t>
  </si>
  <si>
    <t>3103  </t>
  </si>
  <si>
    <t>4036  </t>
  </si>
  <si>
    <t>Arrendados Precio Lista</t>
  </si>
  <si>
    <t>ajustes</t>
  </si>
  <si>
    <t>2075  </t>
  </si>
  <si>
    <t>1006  </t>
  </si>
  <si>
    <t>1049  </t>
  </si>
  <si>
    <t>1052  </t>
  </si>
  <si>
    <t>1081A  </t>
  </si>
  <si>
    <t>RESUMEN EJECUTIVO CONSOLIDADO DE VENTAS HASTA</t>
  </si>
  <si>
    <t>1046  </t>
  </si>
  <si>
    <t>3016  </t>
  </si>
  <si>
    <t>3019  </t>
  </si>
  <si>
    <t>3027  </t>
  </si>
  <si>
    <t>3024  </t>
  </si>
  <si>
    <t>3020  </t>
  </si>
  <si>
    <t>3014  </t>
  </si>
  <si>
    <t>3030  </t>
  </si>
  <si>
    <t>3051  </t>
  </si>
  <si>
    <t>3043  </t>
  </si>
  <si>
    <t>3023  </t>
  </si>
  <si>
    <t>3045  </t>
  </si>
  <si>
    <t>1005  </t>
  </si>
  <si>
    <t>3022  </t>
  </si>
  <si>
    <t>3104  </t>
  </si>
  <si>
    <t>3031  </t>
  </si>
  <si>
    <t>2057  </t>
  </si>
  <si>
    <t>3013  </t>
  </si>
  <si>
    <t>3048  </t>
  </si>
  <si>
    <t>2093  </t>
  </si>
  <si>
    <t>3028  </t>
  </si>
  <si>
    <t>1028  </t>
  </si>
  <si>
    <t>1008  </t>
  </si>
  <si>
    <t>3017  </t>
  </si>
  <si>
    <t>3044  </t>
  </si>
  <si>
    <t>1077A  </t>
  </si>
  <si>
    <t>2094  </t>
  </si>
  <si>
    <t>3033  </t>
  </si>
  <si>
    <t>3034  </t>
  </si>
  <si>
    <t>3052  </t>
  </si>
  <si>
    <t>3015  </t>
  </si>
  <si>
    <t>3079  </t>
  </si>
  <si>
    <t>3101  </t>
  </si>
  <si>
    <t>3032  </t>
  </si>
  <si>
    <t>1007  </t>
  </si>
  <si>
    <t>1072  </t>
  </si>
  <si>
    <t>1004  </t>
  </si>
  <si>
    <t>3056  </t>
  </si>
  <si>
    <t>3047  </t>
  </si>
  <si>
    <t>3026  </t>
  </si>
  <si>
    <t>2025  </t>
  </si>
  <si>
    <t>2012  </t>
  </si>
  <si>
    <t>3058  </t>
  </si>
  <si>
    <t>3058B  </t>
  </si>
  <si>
    <t>1054  </t>
  </si>
  <si>
    <t>2054  </t>
  </si>
  <si>
    <t>3050  </t>
  </si>
  <si>
    <t>2086  </t>
  </si>
  <si>
    <t>2087  </t>
  </si>
  <si>
    <t>3078  </t>
  </si>
  <si>
    <t>2079A  </t>
  </si>
  <si>
    <t>3056A  </t>
  </si>
  <si>
    <t>3038  </t>
  </si>
  <si>
    <t>3039  </t>
  </si>
  <si>
    <t>3053  </t>
  </si>
  <si>
    <t>3049  </t>
  </si>
  <si>
    <t>2076  </t>
  </si>
  <si>
    <t>3018  </t>
  </si>
  <si>
    <t>1077B  </t>
  </si>
  <si>
    <t>2071  </t>
  </si>
  <si>
    <t>2072  </t>
  </si>
  <si>
    <t>2073  </t>
  </si>
  <si>
    <t>2074  </t>
  </si>
  <si>
    <t>2006  </t>
  </si>
  <si>
    <t>2082  </t>
  </si>
  <si>
    <t>2023  </t>
  </si>
  <si>
    <t>2051B  </t>
  </si>
  <si>
    <t>2003  </t>
  </si>
  <si>
    <t>0122  </t>
  </si>
  <si>
    <t>3008  </t>
  </si>
  <si>
    <t>3059A  </t>
  </si>
  <si>
    <t>0121A  </t>
  </si>
  <si>
    <t>0105  </t>
  </si>
  <si>
    <t>3059  </t>
  </si>
  <si>
    <t>INVENTARIO</t>
  </si>
  <si>
    <t>Disponible</t>
  </si>
  <si>
    <t>Vendida</t>
  </si>
  <si>
    <t>B02</t>
  </si>
  <si>
    <t>B03</t>
  </si>
  <si>
    <t>B05</t>
  </si>
  <si>
    <t>B16</t>
  </si>
  <si>
    <t>0101A</t>
  </si>
  <si>
    <t>0121A</t>
  </si>
  <si>
    <t>1009A</t>
  </si>
  <si>
    <t>1077A</t>
  </si>
  <si>
    <t>1077B</t>
  </si>
  <si>
    <t>1081A</t>
  </si>
  <si>
    <t>2051B</t>
  </si>
  <si>
    <t>2079A</t>
  </si>
  <si>
    <t>3056A</t>
  </si>
  <si>
    <t>3058B</t>
  </si>
  <si>
    <t>3059A</t>
  </si>
  <si>
    <t>B06</t>
  </si>
  <si>
    <t>B07</t>
  </si>
  <si>
    <t>B17</t>
  </si>
  <si>
    <t>PRECIO ANT</t>
  </si>
  <si>
    <t>PRECIO HOY</t>
  </si>
  <si>
    <t>DIF</t>
  </si>
  <si>
    <t>Parqueaderos</t>
  </si>
  <si>
    <t>Total Parqueaderos</t>
  </si>
  <si>
    <t>Inventario  locales</t>
  </si>
  <si>
    <t>Inventario  parqueaderos</t>
  </si>
  <si>
    <t xml:space="preserve">Mayor Valor  </t>
  </si>
  <si>
    <t>Hasta marzo-22</t>
  </si>
  <si>
    <t>Vendido</t>
  </si>
  <si>
    <t>SANTEO INMOBILIARIA S.A.S</t>
  </si>
  <si>
    <t>INVERSIONES J.G.T. S.A.S.</t>
  </si>
  <si>
    <t>TOTAL  SUBETAPA 2</t>
  </si>
  <si>
    <t>TOTAL  SUBETAPA 1</t>
  </si>
  <si>
    <t>SUBETAPA1</t>
  </si>
  <si>
    <t>SUBETAPA2</t>
  </si>
  <si>
    <t>Subetapa 1</t>
  </si>
  <si>
    <t>Subetapa 2</t>
  </si>
  <si>
    <t>Total Subetapa 1</t>
  </si>
  <si>
    <t>Total Subetapa 2</t>
  </si>
  <si>
    <t>Total Suetapa T.1</t>
  </si>
  <si>
    <t>Suetapa 1</t>
  </si>
  <si>
    <t>Total Suetapa T.2</t>
  </si>
  <si>
    <t>Recaudos  Mes</t>
  </si>
  <si>
    <t>Locales Subetapa 1</t>
  </si>
  <si>
    <t>Locales Subetapa 2</t>
  </si>
  <si>
    <t>LOCAL SUBETAPA 1</t>
  </si>
  <si>
    <t>LOCAL SUBETAPA 2</t>
  </si>
  <si>
    <t>GUTIERREZ MORENO MARIA JIMENA</t>
  </si>
  <si>
    <t>INVERSIONES DC DE COLOMBIA S.A.S</t>
  </si>
  <si>
    <t>INVERSIONES DOBLE J DE COLOMBIA S.A.S</t>
  </si>
  <si>
    <t>ARISTIZABAL JOYEROS S.A.S.</t>
  </si>
  <si>
    <t/>
  </si>
  <si>
    <t xml:space="preserve"> ARRENDAMIENTOS SUBETAPA1</t>
  </si>
  <si>
    <t>ARRENDAMIENTOS SUBETAPA2</t>
  </si>
  <si>
    <t>Valor Arras</t>
  </si>
  <si>
    <t>Precio de Lista</t>
  </si>
  <si>
    <t>TOTAL ARRENDAMIENTOS  SUBETAPA 1</t>
  </si>
  <si>
    <t>MORENO OCHOA VICTOR ARLEY</t>
  </si>
  <si>
    <t>Arrendamientos Subetapa 1</t>
  </si>
  <si>
    <t>Arrendamientos Subetapa 2</t>
  </si>
  <si>
    <t>Locales Disponibles</t>
  </si>
  <si>
    <t>Locales Disp.</t>
  </si>
  <si>
    <t>Locales Arrendados</t>
  </si>
  <si>
    <t>Locales Arrend.</t>
  </si>
  <si>
    <t>Ventas Subetapa 1</t>
  </si>
  <si>
    <t>Ventas Subetapa 2</t>
  </si>
  <si>
    <t>Arrendado</t>
  </si>
  <si>
    <t>CUEROS VELEZ S.A.S</t>
  </si>
  <si>
    <t>CHAMELA S.A.S.</t>
  </si>
  <si>
    <t>Etapa</t>
  </si>
  <si>
    <t>INVERSIONES BURRITO S.A.S.</t>
  </si>
  <si>
    <t>ORGANIZACIÓN SANTA LUCIA S.A.</t>
  </si>
  <si>
    <t xml:space="preserve">Consolidado </t>
  </si>
  <si>
    <t>Sub etapa 1</t>
  </si>
  <si>
    <t>Sub etapa 2</t>
  </si>
  <si>
    <t>INVERSIONES CHIPSTATION S.A.S.</t>
  </si>
  <si>
    <t>Locales Etapa 5</t>
  </si>
  <si>
    <t>Total Etapa 5</t>
  </si>
  <si>
    <t> 3609</t>
  </si>
  <si>
    <t> 3611</t>
  </si>
  <si>
    <t> 3613</t>
  </si>
  <si>
    <t> 3615</t>
  </si>
  <si>
    <t> 3617</t>
  </si>
  <si>
    <t> 3619</t>
  </si>
  <si>
    <t> 3621</t>
  </si>
  <si>
    <t> 3629</t>
  </si>
  <si>
    <t> 3630</t>
  </si>
  <si>
    <t> 3631</t>
  </si>
  <si>
    <t> 3635</t>
  </si>
  <si>
    <t> 3635A</t>
  </si>
  <si>
    <t> 3637</t>
  </si>
  <si>
    <t> 3641</t>
  </si>
  <si>
    <t> 3651</t>
  </si>
  <si>
    <t> 3652</t>
  </si>
  <si>
    <t> 3653</t>
  </si>
  <si>
    <t> 3657</t>
  </si>
  <si>
    <t> 3658</t>
  </si>
  <si>
    <t> 3659</t>
  </si>
  <si>
    <t> 3660</t>
  </si>
  <si>
    <t> 3661</t>
  </si>
  <si>
    <t> 3662</t>
  </si>
  <si>
    <t> 3663</t>
  </si>
  <si>
    <t> 3665</t>
  </si>
  <si>
    <t> 3666</t>
  </si>
  <si>
    <t> 3667</t>
  </si>
  <si>
    <t> 3671</t>
  </si>
  <si>
    <t> 3673</t>
  </si>
  <si>
    <t> 4501</t>
  </si>
  <si>
    <t> 4501A</t>
  </si>
  <si>
    <t> 4503</t>
  </si>
  <si>
    <t> 4504</t>
  </si>
  <si>
    <t> B2-3</t>
  </si>
  <si>
    <t> B4-3</t>
  </si>
  <si>
    <t>Etapa 5</t>
  </si>
  <si>
    <t>LOCAL ETAPA 5</t>
  </si>
  <si>
    <t>Locales Subetapa 5</t>
  </si>
  <si>
    <t> 3610</t>
  </si>
  <si>
    <t> 3635B</t>
  </si>
  <si>
    <t> 3637A</t>
  </si>
  <si>
    <t>INVERSIONES Y PROYECCIONES ACEVEDO S.A.S.</t>
  </si>
  <si>
    <t>GRUPO 10Z S.A.S.</t>
  </si>
  <si>
    <t>ESTUDIO DE MODA S.A.</t>
  </si>
  <si>
    <t>GRUPO EMPRESARIAL CALA S.A.S</t>
  </si>
  <si>
    <t>TICUNA BOREAL SAS</t>
  </si>
  <si>
    <t> 3627</t>
  </si>
  <si>
    <t> 3638</t>
  </si>
  <si>
    <t> 3640</t>
  </si>
  <si>
    <t> 3641A</t>
  </si>
  <si>
    <t>ETAPA5</t>
  </si>
  <si>
    <t>LC-3637</t>
  </si>
  <si>
    <t>ARUSSA S.A.S.</t>
  </si>
  <si>
    <t>LC-B2-3</t>
  </si>
  <si>
    <t>TOTAL  ETAPA 5</t>
  </si>
  <si>
    <t>Etapa5</t>
  </si>
  <si>
    <t>Total Etapa5</t>
  </si>
  <si>
    <t>Arrendamientos  Etapa 5</t>
  </si>
  <si>
    <t>Ventas  Etapa 5</t>
  </si>
  <si>
    <t>MORENO SANCHEZ JHON JAIRO</t>
  </si>
  <si>
    <t>DIANA PEREZ S.A.S</t>
  </si>
  <si>
    <t>BIENES RAICES LA NACIONAL S.A.S</t>
  </si>
  <si>
    <t>MEJIA FERNANDEZ CLARA ISABEL</t>
  </si>
  <si>
    <t> B2-4</t>
  </si>
  <si>
    <t>INVERSIONES VR TECNOLOGÍA S.A.S.</t>
  </si>
  <si>
    <t>OBANDO AGUDELO MARIA ELENA DEL NIÑO JESUS</t>
  </si>
  <si>
    <t> 01</t>
  </si>
  <si>
    <t> 4505</t>
  </si>
  <si>
    <t>ARRIENDO TERCEROS SUBETAPA 1</t>
  </si>
  <si>
    <t>ARRIENDO TERCEROS SUBETAPA 2</t>
  </si>
  <si>
    <t>Arrendamientos Terceros Subetapa 1</t>
  </si>
  <si>
    <t>Arrendamientos Terceros Subetapa 2</t>
  </si>
  <si>
    <t>RAMIREZ MUÑOZ TERESITA DE JESUS</t>
  </si>
  <si>
    <t>URIBE CASTAÑO LAURA VICTORIA</t>
  </si>
  <si>
    <t>LC-3627</t>
  </si>
  <si>
    <t>ESCANOGRAFIA NEUROLÓGICA S.A.</t>
  </si>
  <si>
    <t>LC-4501</t>
  </si>
  <si>
    <t>INVERSIONES VENAHIREZ S.A.S</t>
  </si>
  <si>
    <t>LC-4501A</t>
  </si>
  <si>
    <t>LC-3653</t>
  </si>
  <si>
    <t>MEDIPIEL S.A</t>
  </si>
  <si>
    <t>ARRENDAMIENTOS ETP 5</t>
  </si>
  <si>
    <t>TOTAL  ARRENDAMIENTOS ETP 5</t>
  </si>
  <si>
    <t>Adtivo</t>
  </si>
  <si>
    <t>MESIE S.A.S.</t>
  </si>
  <si>
    <t>GIRALDO MORENO MARIA ISABEL</t>
  </si>
  <si>
    <t>LC-3667</t>
  </si>
  <si>
    <t>RAMOS MORENO CESAR ADOLFO</t>
  </si>
  <si>
    <t> 4511</t>
  </si>
  <si>
    <t> 4517</t>
  </si>
  <si>
    <t> 4519</t>
  </si>
  <si>
    <t> 4520</t>
  </si>
  <si>
    <t> 4521</t>
  </si>
  <si>
    <t>Etapa 6</t>
  </si>
  <si>
    <t>Total Etapa 6</t>
  </si>
  <si>
    <t>Locales Etapa  6</t>
  </si>
  <si>
    <t>LOCAL ETAPA 6</t>
  </si>
  <si>
    <t>Locales Subetapa 6</t>
  </si>
  <si>
    <t>LC-3630</t>
  </si>
  <si>
    <t>SPORTY CITY S.A.S.</t>
  </si>
  <si>
    <t>SKECHERS COLOMBIA S.A.S.</t>
  </si>
  <si>
    <t> 3659A</t>
  </si>
  <si>
    <t> 3661A</t>
  </si>
  <si>
    <t>LC-3658</t>
  </si>
  <si>
    <t>M.V.H INVERSIONES S.A.S</t>
  </si>
  <si>
    <t>LC-B4-3</t>
  </si>
  <si>
    <t>AGUDELO JARAMILLO SILVIA</t>
  </si>
  <si>
    <t> 3636A</t>
  </si>
  <si>
    <t> 4503A</t>
  </si>
  <si>
    <t> B6-3</t>
  </si>
  <si>
    <t>Locales Etapa 6</t>
  </si>
  <si>
    <t>UTIL-01</t>
  </si>
  <si>
    <t>INVERSIONES INT COLOMBIA S.A.S.</t>
  </si>
  <si>
    <t>AMERICAN APPAREL COLOMBIA S.A.S.</t>
  </si>
  <si>
    <t>Arrendamientos  Etapa 6</t>
  </si>
  <si>
    <t>LC-3615</t>
  </si>
  <si>
    <t>VELESCO S.A.S</t>
  </si>
  <si>
    <t>LC-4503A</t>
  </si>
  <si>
    <t>LC-4504</t>
  </si>
  <si>
    <t> 4513</t>
  </si>
  <si>
    <t>LC-3635</t>
  </si>
  <si>
    <t>LC-3661</t>
  </si>
  <si>
    <t>LC-3661A</t>
  </si>
  <si>
    <t>LC-3662</t>
  </si>
  <si>
    <t>LC-3663</t>
  </si>
  <si>
    <t>LC-3665</t>
  </si>
  <si>
    <t>TENNIS S.A. EN REORGANIZACION</t>
  </si>
  <si>
    <t>VISION Y VALORES COMERCIALES S.A.S.</t>
  </si>
  <si>
    <t>ADOTEX S.A.S.</t>
  </si>
  <si>
    <t> 3607</t>
  </si>
  <si>
    <t>Etapa6</t>
  </si>
  <si>
    <t>LC-3629</t>
  </si>
  <si>
    <t>ADIDAS COLOMBIA LTDA</t>
  </si>
  <si>
    <t>LANDERS Y CIA S.A.S.</t>
  </si>
  <si>
    <t> 3655</t>
  </si>
  <si>
    <t> B1-4</t>
  </si>
  <si>
    <t>PANACAMBIOS S.A.S.</t>
  </si>
  <si>
    <t>TOTAL  ETAPA 6</t>
  </si>
  <si>
    <t>ETAPA6</t>
  </si>
  <si>
    <t>Total Etapa6</t>
  </si>
  <si>
    <t>RAMIREZ  MUÑOZ TERESITA DE JESUS</t>
  </si>
  <si>
    <t>LC-3640</t>
  </si>
  <si>
    <t>CRYSTAL S.A.S</t>
  </si>
  <si>
    <t>LC-3655</t>
  </si>
  <si>
    <t>LC-3666</t>
  </si>
  <si>
    <t>OSORIO RESTREPO LEIDER YOHAM</t>
  </si>
  <si>
    <t>BRAHMA CONCEPT S.A.S.</t>
  </si>
  <si>
    <t>BANCO DE OCCIDENTE S.A.</t>
  </si>
  <si>
    <t>INVERSIONES ZONAZUL S.A.S.</t>
  </si>
  <si>
    <t>GALLEGO FERRER CAMILO ALBERTO</t>
  </si>
  <si>
    <t> 3357</t>
  </si>
  <si>
    <t> 4508</t>
  </si>
  <si>
    <t>Ventas  Etapa 6</t>
  </si>
  <si>
    <t> D-18</t>
  </si>
  <si>
    <t>LC-3631</t>
  </si>
  <si>
    <t>MINISO COLOMBIA S.A.S</t>
  </si>
  <si>
    <t>LC-3657</t>
  </si>
  <si>
    <t>VERDE ORO SAS</t>
  </si>
  <si>
    <t>TORRES ARISTIZABAL DAVID ALEJANDRO</t>
  </si>
  <si>
    <t>LC-4505</t>
  </si>
  <si>
    <t>LA MIGUERIA S.A.S.</t>
  </si>
  <si>
    <t>UNICO INTERIOR SAS</t>
  </si>
  <si>
    <t>ZULUAGA MONTOYA DIEGO ALONSO</t>
  </si>
  <si>
    <t>LC-3611</t>
  </si>
  <si>
    <t>ARANGO FRANCO ANA YAKELINE</t>
  </si>
  <si>
    <t>HERRERA MORALES MARIANA</t>
  </si>
  <si>
    <t>INVERSIONES DE LA MONTAÑA SM S.A.S.</t>
  </si>
  <si>
    <t>LC-3636A</t>
  </si>
  <si>
    <t>MATTELSA S.A.S</t>
  </si>
  <si>
    <t>LC-3638</t>
  </si>
  <si>
    <t>ACQUA MARKETING COLOMBIA S.A.S</t>
  </si>
  <si>
    <t>C.E. LOGISTICA INTEGRAL S.A.S.</t>
  </si>
  <si>
    <t>TOTAL  ARRENDAMIENTOS ETP6</t>
  </si>
  <si>
    <t>ARRENDAMIENTOS ETP 6</t>
  </si>
  <si>
    <t>LC-4519</t>
  </si>
  <si>
    <t>DERMATOLOGICA S.A.</t>
  </si>
  <si>
    <t>.</t>
  </si>
  <si>
    <t>CréditoTer</t>
  </si>
  <si>
    <t>OASIS URBANOS S.A.S</t>
  </si>
  <si>
    <t>LC-4520</t>
  </si>
  <si>
    <t xml:space="preserve">Mayor Valor </t>
  </si>
  <si>
    <t>NEO GOURMET FOOD S.A.S.</t>
  </si>
  <si>
    <t>GAES COLOMBIA S.A.S.</t>
  </si>
  <si>
    <t>LC-4521</t>
  </si>
  <si>
    <t>ORGANIZACION JAK S.A.S.</t>
  </si>
  <si>
    <t>DASONS PROPIERTIES S.A.</t>
  </si>
  <si>
    <t>INVERSIONES URREA HENAO SAS</t>
  </si>
  <si>
    <t>CAULINAR S.A.S.</t>
  </si>
  <si>
    <t>PERMODA LTDA</t>
  </si>
  <si>
    <t>LC-3637A</t>
  </si>
  <si>
    <t>RENLOCAL SAS</t>
  </si>
  <si>
    <t>LC-4501B</t>
  </si>
  <si>
    <t>LC-4501C</t>
  </si>
  <si>
    <t>LC-4503</t>
  </si>
  <si>
    <t>POSADA RODAS CAMILO</t>
  </si>
  <si>
    <t>Adtivos Subetapa 1</t>
  </si>
  <si>
    <t> 3629A</t>
  </si>
  <si>
    <t> 3629B</t>
  </si>
  <si>
    <t> 3641B</t>
  </si>
  <si>
    <t> 4501B</t>
  </si>
  <si>
    <t> 4501C</t>
  </si>
  <si>
    <t>LC-3629A</t>
  </si>
  <si>
    <t>LC-3629B</t>
  </si>
  <si>
    <t>LC-3636B</t>
  </si>
  <si>
    <t>CIUDAD HUELLITAS SAS</t>
  </si>
  <si>
    <t>LC-D-17</t>
  </si>
  <si>
    <t>MARGIL ICM SAS</t>
  </si>
  <si>
    <t>KECHIPS S.A.S.</t>
  </si>
  <si>
    <t> 3636D</t>
  </si>
  <si>
    <t> 3636E</t>
  </si>
  <si>
    <t> D-19</t>
  </si>
  <si>
    <t> D-20</t>
  </si>
  <si>
    <t> D-21</t>
  </si>
  <si>
    <t> D-22</t>
  </si>
  <si>
    <t> D-23</t>
  </si>
  <si>
    <t> 3636B</t>
  </si>
  <si>
    <t> 3636C</t>
  </si>
  <si>
    <t> D-17</t>
  </si>
  <si>
    <t> D-1</t>
  </si>
  <si>
    <t>V</t>
  </si>
  <si>
    <t> 4506</t>
  </si>
  <si>
    <t> B3-4</t>
  </si>
  <si>
    <t>PLICA S.A.</t>
  </si>
  <si>
    <t>MUNDO BAGS S.A.S.</t>
  </si>
  <si>
    <t>LC-3635A</t>
  </si>
  <si>
    <t>LC-3635B</t>
  </si>
  <si>
    <t>ETP TEMPORAL VENTA</t>
  </si>
  <si>
    <t>ETP Temporal Venta</t>
  </si>
  <si>
    <t>Locales Vendidos</t>
  </si>
  <si>
    <t xml:space="preserve">Unidades </t>
  </si>
  <si>
    <t xml:space="preserve">Unidades  </t>
  </si>
  <si>
    <t>INVERSIONES PIGASUS S.A.S</t>
  </si>
  <si>
    <t xml:space="preserve"> ETP TEPORAL ARRIENDO </t>
  </si>
  <si>
    <t>ETP Temporal Arriendo</t>
  </si>
  <si>
    <t xml:space="preserve">TOTAL ETP TEPORAL ARRIENDO </t>
  </si>
  <si>
    <t> 4514B</t>
  </si>
  <si>
    <t> 4514C</t>
  </si>
  <si>
    <t> 4514D</t>
  </si>
  <si>
    <t> 2423-</t>
  </si>
  <si>
    <t>GRUPO EMPRESARIAL PEMC S.A.S</t>
  </si>
  <si>
    <t>LC-2417-</t>
  </si>
  <si>
    <t>LC-2419-</t>
  </si>
  <si>
    <t>LC-2421-</t>
  </si>
  <si>
    <t>LC-2423-</t>
  </si>
  <si>
    <t>LC-2425-</t>
  </si>
  <si>
    <t>LC-2427-</t>
  </si>
  <si>
    <t>LC-2439-</t>
  </si>
  <si>
    <t>LC-2441-</t>
  </si>
  <si>
    <t>LC-2443-</t>
  </si>
  <si>
    <t>LC-2445-</t>
  </si>
  <si>
    <t>LC-2447-</t>
  </si>
  <si>
    <t>LC-2449-</t>
  </si>
  <si>
    <t>LC-2451-</t>
  </si>
  <si>
    <t>HAH S.A.S.</t>
  </si>
  <si>
    <t>LC-2453-</t>
  </si>
  <si>
    <t>LC-2471-</t>
  </si>
  <si>
    <t>LC-2477-</t>
  </si>
  <si>
    <t>LC-2485-</t>
  </si>
  <si>
    <t>LC-2487-</t>
  </si>
  <si>
    <t>LC-2493-</t>
  </si>
  <si>
    <t>LC-2501-</t>
  </si>
  <si>
    <t>LC-2505-</t>
  </si>
  <si>
    <t>LC-2507-</t>
  </si>
  <si>
    <t>LC-2511-</t>
  </si>
  <si>
    <t>LC-2525-</t>
  </si>
  <si>
    <t>LC-2527-</t>
  </si>
  <si>
    <t>LC-2543-</t>
  </si>
  <si>
    <t>LC-2545-</t>
  </si>
  <si>
    <t>LC-2549-</t>
  </si>
  <si>
    <t>LC-2555-</t>
  </si>
  <si>
    <t>LC-B-2429-LG</t>
  </si>
  <si>
    <t>LC-B-2455-LG</t>
  </si>
  <si>
    <t>LC-B-2457-</t>
  </si>
  <si>
    <t>LC-B-2463-</t>
  </si>
  <si>
    <t>LC-B-2467-</t>
  </si>
  <si>
    <t>LC-B-2481-</t>
  </si>
  <si>
    <t>LC-B-2489-</t>
  </si>
  <si>
    <t>LC-B-2503-</t>
  </si>
  <si>
    <t>LC-B-2509-</t>
  </si>
  <si>
    <t>LC-B-2513-</t>
  </si>
  <si>
    <t>LC-B-2523-</t>
  </si>
  <si>
    <t>LC-2385-LG</t>
  </si>
  <si>
    <t>LC-2415-</t>
  </si>
  <si>
    <t>LC-2431-</t>
  </si>
  <si>
    <t>LC-2433-LG</t>
  </si>
  <si>
    <t>LC-2435-</t>
  </si>
  <si>
    <t>LC-2437-</t>
  </si>
  <si>
    <t>LC-2557-</t>
  </si>
  <si>
    <t>LC-2559-</t>
  </si>
  <si>
    <t>LC-B4-3-LG</t>
  </si>
  <si>
    <t>LC-4510</t>
  </si>
  <si>
    <t> 2428-</t>
  </si>
  <si>
    <t> 2459-</t>
  </si>
  <si>
    <t> 2461-</t>
  </si>
  <si>
    <t> 2465-</t>
  </si>
  <si>
    <t> 2483-</t>
  </si>
  <si>
    <t> 2491-</t>
  </si>
  <si>
    <t> 2515-</t>
  </si>
  <si>
    <t> 2517-</t>
  </si>
  <si>
    <t> 2519-</t>
  </si>
  <si>
    <t> 2521-</t>
  </si>
  <si>
    <t> 2533-</t>
  </si>
  <si>
    <t> 2535-</t>
  </si>
  <si>
    <t> 2537-</t>
  </si>
  <si>
    <t> 2539-</t>
  </si>
  <si>
    <t> 2541-</t>
  </si>
  <si>
    <t> 2547-</t>
  </si>
  <si>
    <t> 2551-</t>
  </si>
  <si>
    <t> 2553-</t>
  </si>
  <si>
    <t> 2417-</t>
  </si>
  <si>
    <t> 2419-</t>
  </si>
  <si>
    <t> 2421-</t>
  </si>
  <si>
    <t> 2425-</t>
  </si>
  <si>
    <t> 2427-</t>
  </si>
  <si>
    <t> 2439-</t>
  </si>
  <si>
    <t> 2441-</t>
  </si>
  <si>
    <t> 2443-</t>
  </si>
  <si>
    <t> 2445-</t>
  </si>
  <si>
    <t> 2447-</t>
  </si>
  <si>
    <t> 2449-</t>
  </si>
  <si>
    <t> 2451-</t>
  </si>
  <si>
    <t> 2453-</t>
  </si>
  <si>
    <t> 2471-</t>
  </si>
  <si>
    <t> 2477-</t>
  </si>
  <si>
    <t> 2485-</t>
  </si>
  <si>
    <t> 2487-</t>
  </si>
  <si>
    <t> 2493-</t>
  </si>
  <si>
    <t> 2501-</t>
  </si>
  <si>
    <t> 2505-</t>
  </si>
  <si>
    <t> 2507-</t>
  </si>
  <si>
    <t> 2511-</t>
  </si>
  <si>
    <t> 2525-</t>
  </si>
  <si>
    <t> 2527-</t>
  </si>
  <si>
    <t> 2543-</t>
  </si>
  <si>
    <t> 2545-</t>
  </si>
  <si>
    <t> 2549-</t>
  </si>
  <si>
    <t> 2555-</t>
  </si>
  <si>
    <t> B-2429-LG</t>
  </si>
  <si>
    <t> B-2455-LG</t>
  </si>
  <si>
    <t> B-2457-</t>
  </si>
  <si>
    <t> B-2463-</t>
  </si>
  <si>
    <t> B-2467-</t>
  </si>
  <si>
    <t> B-2481-</t>
  </si>
  <si>
    <t> B-2489-</t>
  </si>
  <si>
    <t> B-2503-</t>
  </si>
  <si>
    <t> B-2509-</t>
  </si>
  <si>
    <t> B-2513-</t>
  </si>
  <si>
    <t> B-2523-</t>
  </si>
  <si>
    <t> 2529-</t>
  </si>
  <si>
    <t> 2531-</t>
  </si>
  <si>
    <t> 3363-</t>
  </si>
  <si>
    <t> 3367-</t>
  </si>
  <si>
    <t> 2385-LG</t>
  </si>
  <si>
    <t> 2415-</t>
  </si>
  <si>
    <t> 2431-</t>
  </si>
  <si>
    <t> 2433-LG</t>
  </si>
  <si>
    <t> 2435-</t>
  </si>
  <si>
    <t> 2437-</t>
  </si>
  <si>
    <t> 2557-</t>
  </si>
  <si>
    <t> 2559-</t>
  </si>
  <si>
    <t> B4-3-LG</t>
  </si>
  <si>
    <t> 4510</t>
  </si>
  <si>
    <t> B-2455-</t>
  </si>
  <si>
    <t> 2385-</t>
  </si>
  <si>
    <t> 2335-</t>
  </si>
  <si>
    <t> 2343-</t>
  </si>
  <si>
    <t> 2347-</t>
  </si>
  <si>
    <t> 2349-</t>
  </si>
  <si>
    <t> 3359-</t>
  </si>
  <si>
    <t> 2339-</t>
  </si>
  <si>
    <t> 2341-</t>
  </si>
  <si>
    <t> 2345-</t>
  </si>
  <si>
    <t>LC-2335-</t>
  </si>
  <si>
    <t>LC-2343-</t>
  </si>
  <si>
    <t>LC-2347-</t>
  </si>
  <si>
    <t>LC-2349-</t>
  </si>
  <si>
    <t>LC-3359-</t>
  </si>
  <si>
    <t>LC-2339-</t>
  </si>
  <si>
    <t>LC-2341-</t>
  </si>
  <si>
    <t>LC-2345-</t>
  </si>
  <si>
    <t xml:space="preserve"> CréditoTer</t>
  </si>
  <si>
    <t>LC-B-2455-</t>
  </si>
  <si>
    <t>GRUPO PRATA S.A.S.</t>
  </si>
  <si>
    <t>LC-2385-</t>
  </si>
  <si>
    <t>LC-2451-LC-2453</t>
  </si>
  <si>
    <t>LC-2428-</t>
  </si>
  <si>
    <t>LC-2459-</t>
  </si>
  <si>
    <t>LC-2461-</t>
  </si>
  <si>
    <t>LC-2465-</t>
  </si>
  <si>
    <t>LC-2483-</t>
  </si>
  <si>
    <t>LC-2515-</t>
  </si>
  <si>
    <t>LC-2517-</t>
  </si>
  <si>
    <t>ADF COLOMBIA S.A.S.</t>
  </si>
  <si>
    <t>LC-2533-</t>
  </si>
  <si>
    <t>LC-2535-</t>
  </si>
  <si>
    <t>LC-2537-</t>
  </si>
  <si>
    <t>LC-2539-</t>
  </si>
  <si>
    <t>LC-2541-</t>
  </si>
  <si>
    <t>LC-2547-</t>
  </si>
  <si>
    <t>LC-2551-</t>
  </si>
  <si>
    <t>LC-2553-</t>
  </si>
  <si>
    <t>LC-3636E</t>
  </si>
  <si>
    <t>GOMEZ MONSALVE ALEJANDRO</t>
  </si>
  <si>
    <t>LC-D-22</t>
  </si>
  <si>
    <t>REPOSTERIA ASTOR S.A.S.</t>
  </si>
  <si>
    <t>LC-D-23</t>
  </si>
  <si>
    <t>LC-4506</t>
  </si>
  <si>
    <t>TRATTORIA GRAPPOLO S.A.S.</t>
  </si>
  <si>
    <t>LC-2529-2531</t>
  </si>
  <si>
    <t>LC-B6-3</t>
  </si>
  <si>
    <t>INVERSIONES PBH S.A.S.</t>
  </si>
  <si>
    <t>LC-D-32</t>
  </si>
  <si>
    <t> D-32</t>
  </si>
  <si>
    <t>LONAMAR S.A.S.</t>
  </si>
  <si>
    <t>LC-2519-</t>
  </si>
  <si>
    <t>LC-3363-</t>
  </si>
  <si>
    <t>FRANCORP SOCIEDAD POR ACCIONES SIMPLIFICADAS</t>
  </si>
  <si>
    <t>LC-3367-</t>
  </si>
  <si>
    <t>GRUPO MIS SOCIEDAD POR ACCIONES SIMPLIFICADA</t>
  </si>
  <si>
    <t>LC-D-21</t>
  </si>
  <si>
    <t>INVERSIONES GASTRONOMICAS EL FOGONAZO S.A.S.</t>
  </si>
  <si>
    <t>LC-B3-3-LG</t>
  </si>
  <si>
    <t>LC-B5-3-LG</t>
  </si>
  <si>
    <t> 3637B</t>
  </si>
  <si>
    <t> B3-3-LG</t>
  </si>
  <si>
    <t> B5-3-LG</t>
  </si>
  <si>
    <t>LC-4517</t>
  </si>
  <si>
    <t>SURAMERICA COMERCIAL S.A.S</t>
  </si>
  <si>
    <t>LC-3636D</t>
  </si>
  <si>
    <t>SERNA CARMONA ALEX FERNANDO</t>
  </si>
  <si>
    <t>LC-4514D</t>
  </si>
  <si>
    <t> D-14</t>
  </si>
  <si>
    <t> D-15</t>
  </si>
  <si>
    <t> D-16</t>
  </si>
  <si>
    <t> D1-4</t>
  </si>
  <si>
    <t> D2-4</t>
  </si>
  <si>
    <t> D3-4</t>
  </si>
  <si>
    <t> 4509</t>
  </si>
  <si>
    <t>COMPAÑIA DE VIAJES MAYORISTA S.A.S.</t>
  </si>
  <si>
    <t>LC-4511</t>
  </si>
  <si>
    <t>LC-D-20</t>
  </si>
  <si>
    <t>NUESTRA COCINA ARTESANAL S.A.S.</t>
  </si>
  <si>
    <t>LC-4514B</t>
  </si>
  <si>
    <t>C.I. HERMECO S.A.</t>
  </si>
  <si>
    <t> B-2429-</t>
  </si>
  <si>
    <t> 3361-</t>
  </si>
  <si>
    <t>LC-3361-</t>
  </si>
  <si>
    <t>LC-4513</t>
  </si>
  <si>
    <t> 4512</t>
  </si>
  <si>
    <t> 3355-</t>
  </si>
  <si>
    <t> 3467</t>
  </si>
  <si>
    <t> 3471</t>
  </si>
  <si>
    <t>LC-3467</t>
  </si>
  <si>
    <t>ALIANZA BSH S.A.S.</t>
  </si>
  <si>
    <t>LC-3471</t>
  </si>
  <si>
    <t>COMODIN S.A.S.</t>
  </si>
  <si>
    <t>LC-3641</t>
  </si>
  <si>
    <t>CENTURY SPORTS S.A.S.</t>
  </si>
  <si>
    <t>INDUSTRIAS FATELARES S.A.S.</t>
  </si>
  <si>
    <t>LC-3659,LC-3659A-3660</t>
  </si>
  <si>
    <t>INMOBILIARIA ACUARELA S.A.S.</t>
  </si>
  <si>
    <t>JLANDAP INV S.A.S</t>
  </si>
  <si>
    <t>LC-B1-4</t>
  </si>
  <si>
    <t>INVERSIONES PINAMAR S.A</t>
  </si>
  <si>
    <t>LC-B2-4</t>
  </si>
  <si>
    <t> D4-4-</t>
  </si>
  <si>
    <t> 3457</t>
  </si>
  <si>
    <t>LC-D-19</t>
  </si>
  <si>
    <t>LC-3457</t>
  </si>
  <si>
    <t>Impuesto Predial</t>
  </si>
  <si>
    <t>SANTA MARIA TOBON ANA ISABEL</t>
  </si>
  <si>
    <t>SUB INVERSIONES S.A.S.</t>
  </si>
  <si>
    <t xml:space="preserve">Predial </t>
  </si>
  <si>
    <t xml:space="preserve">Otros Gastos </t>
  </si>
  <si>
    <t>Predial Subetapa 1</t>
  </si>
  <si>
    <t>Predial Subetapa 2</t>
  </si>
  <si>
    <t> 3636F</t>
  </si>
  <si>
    <t> 3636G</t>
  </si>
  <si>
    <t>LC-3355-</t>
  </si>
  <si>
    <t> 3367</t>
  </si>
  <si>
    <t>LC-D2-4</t>
  </si>
  <si>
    <t>DUGOTEX S.A. EN REORGANIZACION</t>
  </si>
  <si>
    <t>INVERSIONES OCHOBUHOS S.A.S.</t>
  </si>
  <si>
    <t>ARARAUNA S.A.S</t>
  </si>
  <si>
    <t>MIAMARE S.A.S.</t>
  </si>
  <si>
    <t>LC-D1-4</t>
  </si>
  <si>
    <t>LC-3357</t>
  </si>
  <si>
    <t>GRUPO DANFER DE COLOMBIA S.A.S.</t>
  </si>
  <si>
    <t>LC-3475</t>
  </si>
  <si>
    <t>ESENCIAS DE COLOMBIA S.A.S.</t>
  </si>
  <si>
    <t>Otros Gastos</t>
  </si>
  <si>
    <t xml:space="preserve">Otros gastos </t>
  </si>
  <si>
    <t>Gastos Notariales</t>
  </si>
  <si>
    <t> 3475</t>
  </si>
  <si>
    <t> D-29</t>
  </si>
  <si>
    <t> D8-4</t>
  </si>
  <si>
    <t>LC-3617</t>
  </si>
  <si>
    <t>LC-3651</t>
  </si>
  <si>
    <t>PASH SAS</t>
  </si>
  <si>
    <t>LC-3652</t>
  </si>
  <si>
    <t>LC-3673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</si>
</sst>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(* #,##0_);_(* \(#,##0\);_(* &quot;-&quot;_);_(@_)"/>
    <numFmt numFmtId="168" formatCode="_(&quot;$&quot;\ * #,##0.00_);_(&quot;$&quot;\ * \(#,##0.00\);_(&quot;$&quot;\ * &quot;-&quot;??_);_(@_)"/>
    <numFmt numFmtId="169" formatCode="_(* #,##0.00_);_(* \(#,##0.00\);_(* &quot;-&quot;??_);_(@_)"/>
    <numFmt numFmtId="170" formatCode="[$-C0A]d\ &quot;de&quot;\ mmmm\ &quot;de&quot;\ yyyy;@"/>
    <numFmt numFmtId="171" formatCode="_-* #,##0.00\ _$_-;\-* #,##0.00\ _$_-;_-* &quot;-&quot;??\ _$_-;_-@_-"/>
    <numFmt numFmtId="172" formatCode="_-* #,##0\ _$_-;\-* #,##0\ _$_-;_-* &quot;-&quot;??\ _$_-;_-@_-"/>
    <numFmt numFmtId="173" formatCode="#,##0_ ;[Red]\-#,##0\ "/>
    <numFmt numFmtId="174" formatCode="&quot;$&quot;#,##0"/>
    <numFmt numFmtId="175" formatCode="_ * #,##0_ ;_ * \-#,##0_ ;_ * &quot;-&quot;??_ ;_ @_ "/>
    <numFmt numFmtId="176" formatCode="yyyy"/>
    <numFmt numFmtId="177" formatCode="d\ &quot;de&quot;\ mmmm\ &quot;de&quot;\ yyyy"/>
    <numFmt numFmtId="178" formatCode="[$-240A]d&quot; de &quot;mmmm&quot; de &quot;yyyy;@"/>
    <numFmt numFmtId="179" formatCode="_-* #,##0_-;\-* #,##0_-;_-* &quot;-&quot;??_-;_-@_-"/>
    <numFmt numFmtId="180" formatCode="_(* #,##0_);_(* \(#,##0\);_(* &quot;-&quot;??_);_(@_)"/>
    <numFmt numFmtId="181" formatCode="_ * #,##0.00_ ;_ * \-#,##0.00_ ;_ * &quot;-&quot;??_ ;_ @_ "/>
    <numFmt numFmtId="182" formatCode="[$-40A]d&quot; de &quot;mmmm&quot; de &quot;yyyy;@"/>
    <numFmt numFmtId="183" formatCode="_-&quot;$&quot;* #,##0_-;\-&quot;$&quot;* #,##0_-;_-&quot;$&quot;* &quot;-&quot;??_-;_-@_-"/>
    <numFmt numFmtId="184" formatCode="_-* #,##0.0\ _$_-;\-* #,##0.0\ _$_-;_-* &quot;-&quot;??\ _$_-;_-@_-"/>
    <numFmt numFmtId="185" formatCode="_-* #,##0.0_-;\-* #,##0.0_-;_-* &quot;-&quot;??_-;_-@_-"/>
    <numFmt numFmtId="186" formatCode="_-* #,##0.000_-;\-* #,##0.000_-;_-* &quot;-&quot;??_-;_-@_-"/>
    <numFmt numFmtId="187" formatCode="_-&quot;$&quot;* #,##0.0_-;\-&quot;$&quot;* #,##0.0_-;_-&quot;$&quot;* &quot;-&quot;??_-;_-@_-"/>
  </numFmts>
  <fonts count="1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9933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BBBDC0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6633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rgb="FF29266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rgb="FFBBBD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Helv"/>
    </font>
    <font>
      <b/>
      <sz val="11"/>
      <color rgb="FF82C836"/>
      <name val="Calibri"/>
      <family val="2"/>
      <scheme val="minor"/>
    </font>
    <font>
      <sz val="8"/>
      <color theme="4" tint="-0.499984740745262"/>
      <name val="Arial"/>
      <family val="2"/>
    </font>
    <font>
      <b/>
      <sz val="10"/>
      <color rgb="FF000066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71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theme="0" tint="-0.24994659260841701"/>
      </right>
      <top/>
      <bottom/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theme="0" tint="-0.24994659260841701"/>
      </right>
      <top style="thin">
        <color indexed="64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/>
      <right style="hair">
        <color indexed="22"/>
      </right>
      <top/>
      <bottom/>
      <diagonal/>
    </border>
    <border>
      <left/>
      <right style="hair">
        <color indexed="22"/>
      </right>
      <top/>
      <bottom style="thin">
        <color indexed="64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rgb="FF999999"/>
      </right>
      <top/>
      <bottom/>
      <diagonal/>
    </border>
    <border>
      <left/>
      <right style="hair">
        <color rgb="FF999999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rgb="FF000000"/>
      </right>
      <top style="thin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999999"/>
      </left>
      <right style="hair">
        <color rgb="FF999999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rgb="FF999999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rgb="FF999999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rgb="FF999999"/>
      </right>
      <top/>
      <bottom/>
      <diagonal/>
    </border>
    <border>
      <left style="hair">
        <color theme="0" tint="-0.24994659260841701"/>
      </left>
      <right style="hair">
        <color rgb="FF999999"/>
      </right>
      <top/>
      <bottom style="hair">
        <color theme="0" tint="-0.24994659260841701"/>
      </bottom>
      <diagonal/>
    </border>
    <border>
      <left style="hair">
        <color rgb="FF999999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rgb="FF999999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rgb="FF999999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3" fillId="0" borderId="0"/>
    <xf numFmtId="181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" fontId="117" fillId="0" borderId="0" applyFont="0" applyFill="0" applyBorder="0" applyAlignment="0" applyProtection="0"/>
    <xf numFmtId="16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72">
    <xf numFmtId="0" fontId="0" fillId="0" borderId="0" xfId="0"/>
    <xf numFmtId="0" fontId="10" fillId="3" borderId="0" xfId="3" applyFill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4" fontId="19" fillId="3" borderId="0" xfId="11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4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/>
    </xf>
    <xf numFmtId="173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4" fontId="19" fillId="3" borderId="0" xfId="11" applyNumberFormat="1" applyFont="1" applyFill="1" applyAlignment="1">
      <alignment vertical="center"/>
    </xf>
    <xf numFmtId="164" fontId="11" fillId="3" borderId="0" xfId="11" applyNumberFormat="1" applyFill="1" applyAlignment="1">
      <alignment vertical="center"/>
    </xf>
    <xf numFmtId="164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4" fontId="13" fillId="3" borderId="0" xfId="11" applyNumberFormat="1" applyFont="1" applyFill="1" applyAlignment="1">
      <alignment vertical="center"/>
    </xf>
    <xf numFmtId="164" fontId="12" fillId="2" borderId="0" xfId="11" applyNumberFormat="1" applyFont="1" applyFill="1" applyAlignment="1">
      <alignment vertical="center"/>
    </xf>
    <xf numFmtId="174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164" fontId="19" fillId="2" borderId="0" xfId="11" applyNumberFormat="1" applyFont="1" applyFill="1" applyAlignment="1">
      <alignment vertical="center"/>
    </xf>
    <xf numFmtId="172" fontId="19" fillId="2" borderId="0" xfId="13" applyNumberFormat="1" applyFont="1" applyFill="1" applyAlignment="1">
      <alignment vertical="center"/>
    </xf>
    <xf numFmtId="173" fontId="19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3" borderId="0" xfId="11" applyFont="1" applyFill="1" applyAlignment="1">
      <alignment horizontal="center" vertical="center"/>
    </xf>
    <xf numFmtId="0" fontId="12" fillId="13" borderId="1" xfId="11" applyFont="1" applyFill="1" applyBorder="1" applyAlignment="1">
      <alignment horizontal="center" vertical="center" wrapText="1"/>
    </xf>
    <xf numFmtId="0" fontId="12" fillId="10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3" fontId="11" fillId="3" borderId="0" xfId="11" applyNumberFormat="1" applyFill="1" applyAlignment="1">
      <alignment vertical="center"/>
    </xf>
    <xf numFmtId="173" fontId="7" fillId="3" borderId="0" xfId="11" applyNumberFormat="1" applyFont="1" applyFill="1" applyAlignment="1">
      <alignment horizontal="left" vertical="center"/>
    </xf>
    <xf numFmtId="172" fontId="16" fillId="3" borderId="1" xfId="13" applyNumberFormat="1" applyFont="1" applyFill="1" applyBorder="1" applyAlignment="1">
      <alignment horizontal="center" vertical="center"/>
    </xf>
    <xf numFmtId="172" fontId="16" fillId="10" borderId="1" xfId="13" applyNumberFormat="1" applyFont="1" applyFill="1" applyBorder="1" applyAlignment="1">
      <alignment vertical="center"/>
    </xf>
    <xf numFmtId="180" fontId="16" fillId="3" borderId="1" xfId="13" applyNumberFormat="1" applyFont="1" applyFill="1" applyBorder="1" applyAlignment="1">
      <alignment horizontal="center" vertical="center"/>
    </xf>
    <xf numFmtId="173" fontId="11" fillId="2" borderId="0" xfId="11" applyNumberFormat="1" applyFill="1" applyAlignment="1">
      <alignment vertical="center"/>
    </xf>
    <xf numFmtId="173" fontId="11" fillId="3" borderId="0" xfId="11" applyNumberFormat="1" applyFill="1" applyAlignment="1">
      <alignment horizontal="left" vertical="center"/>
    </xf>
    <xf numFmtId="172" fontId="16" fillId="3" borderId="20" xfId="13" applyNumberFormat="1" applyFont="1" applyFill="1" applyBorder="1" applyAlignment="1">
      <alignment horizontal="center" vertical="center"/>
    </xf>
    <xf numFmtId="172" fontId="16" fillId="10" borderId="20" xfId="13" applyNumberFormat="1" applyFont="1" applyFill="1" applyBorder="1" applyAlignment="1">
      <alignment vertical="center"/>
    </xf>
    <xf numFmtId="180" fontId="16" fillId="3" borderId="20" xfId="13" applyNumberFormat="1" applyFont="1" applyFill="1" applyBorder="1" applyAlignment="1">
      <alignment horizontal="center" vertical="center"/>
    </xf>
    <xf numFmtId="173" fontId="24" fillId="13" borderId="2" xfId="11" applyNumberFormat="1" applyFont="1" applyFill="1" applyBorder="1" applyAlignment="1">
      <alignment horizontal="center" vertical="center"/>
    </xf>
    <xf numFmtId="3" fontId="17" fillId="13" borderId="2" xfId="11" applyNumberFormat="1" applyFont="1" applyFill="1" applyBorder="1" applyAlignment="1">
      <alignment horizontal="center" vertical="center"/>
    </xf>
    <xf numFmtId="164" fontId="17" fillId="13" borderId="2" xfId="11" applyNumberFormat="1" applyFont="1" applyFill="1" applyBorder="1" applyAlignment="1">
      <alignment horizontal="center" vertical="center"/>
    </xf>
    <xf numFmtId="173" fontId="17" fillId="10" borderId="2" xfId="11" applyNumberFormat="1" applyFont="1" applyFill="1" applyBorder="1" applyAlignment="1">
      <alignment horizontal="center" vertical="center"/>
    </xf>
    <xf numFmtId="172" fontId="16" fillId="0" borderId="1" xfId="13" applyNumberFormat="1" applyFont="1" applyBorder="1" applyAlignment="1">
      <alignment vertical="center"/>
    </xf>
    <xf numFmtId="173" fontId="12" fillId="10" borderId="0" xfId="11" applyNumberFormat="1" applyFont="1" applyFill="1" applyAlignment="1">
      <alignment horizontal="center" vertical="center"/>
    </xf>
    <xf numFmtId="172" fontId="16" fillId="0" borderId="21" xfId="13" applyNumberFormat="1" applyFont="1" applyBorder="1" applyAlignment="1">
      <alignment vertical="center"/>
    </xf>
    <xf numFmtId="172" fontId="18" fillId="0" borderId="0" xfId="13" applyNumberFormat="1" applyFont="1" applyAlignment="1">
      <alignment vertical="center"/>
    </xf>
    <xf numFmtId="172" fontId="30" fillId="3" borderId="0" xfId="13" applyNumberFormat="1" applyFont="1" applyFill="1" applyAlignment="1">
      <alignment vertical="center"/>
    </xf>
    <xf numFmtId="172" fontId="27" fillId="0" borderId="0" xfId="11" applyNumberFormat="1" applyFont="1" applyAlignment="1">
      <alignment vertical="center"/>
    </xf>
    <xf numFmtId="164" fontId="27" fillId="0" borderId="0" xfId="11" applyNumberFormat="1" applyFont="1" applyAlignment="1">
      <alignment vertical="center"/>
    </xf>
    <xf numFmtId="10" fontId="13" fillId="2" borderId="0" xfId="14" applyNumberFormat="1" applyFont="1" applyFill="1" applyAlignment="1">
      <alignment horizontal="center" vertical="center"/>
    </xf>
    <xf numFmtId="9" fontId="13" fillId="2" borderId="0" xfId="14" applyFont="1" applyFill="1" applyAlignment="1">
      <alignment horizontal="center" vertical="center"/>
    </xf>
    <xf numFmtId="9" fontId="12" fillId="2" borderId="0" xfId="14" applyFont="1" applyFill="1" applyAlignment="1">
      <alignment horizontal="center" vertical="center"/>
    </xf>
    <xf numFmtId="173" fontId="11" fillId="0" borderId="0" xfId="11" applyNumberFormat="1" applyAlignment="1">
      <alignment vertical="center"/>
    </xf>
    <xf numFmtId="172" fontId="16" fillId="2" borderId="1" xfId="13" applyNumberFormat="1" applyFont="1" applyFill="1" applyBorder="1" applyAlignment="1">
      <alignment horizontal="center" vertical="center"/>
    </xf>
    <xf numFmtId="172" fontId="16" fillId="2" borderId="1" xfId="13" applyNumberFormat="1" applyFont="1" applyFill="1" applyBorder="1" applyAlignment="1">
      <alignment vertical="center"/>
    </xf>
    <xf numFmtId="172" fontId="16" fillId="2" borderId="21" xfId="13" applyNumberFormat="1" applyFont="1" applyFill="1" applyBorder="1" applyAlignment="1">
      <alignment vertical="center"/>
    </xf>
    <xf numFmtId="172" fontId="18" fillId="2" borderId="0" xfId="13" applyNumberFormat="1" applyFont="1" applyFill="1" applyAlignment="1">
      <alignment vertical="center"/>
    </xf>
    <xf numFmtId="172" fontId="18" fillId="3" borderId="0" xfId="13" applyNumberFormat="1" applyFont="1" applyFill="1" applyAlignment="1">
      <alignment vertical="center"/>
    </xf>
    <xf numFmtId="173" fontId="2" fillId="3" borderId="0" xfId="11" applyNumberFormat="1" applyFont="1" applyFill="1" applyAlignment="1">
      <alignment vertical="center"/>
    </xf>
    <xf numFmtId="172" fontId="16" fillId="0" borderId="0" xfId="13" applyNumberFormat="1" applyFont="1" applyAlignment="1">
      <alignment vertical="center"/>
    </xf>
    <xf numFmtId="173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2" fontId="16" fillId="3" borderId="0" xfId="13" applyNumberFormat="1" applyFont="1" applyFill="1" applyAlignment="1">
      <alignment horizontal="left" vertical="center"/>
    </xf>
    <xf numFmtId="173" fontId="30" fillId="2" borderId="0" xfId="11" applyNumberFormat="1" applyFont="1" applyFill="1" applyAlignment="1">
      <alignment vertical="center"/>
    </xf>
    <xf numFmtId="172" fontId="16" fillId="3" borderId="0" xfId="13" applyNumberFormat="1" applyFont="1" applyFill="1" applyAlignment="1">
      <alignment vertical="center"/>
    </xf>
    <xf numFmtId="172" fontId="16" fillId="2" borderId="20" xfId="13" applyNumberFormat="1" applyFont="1" applyFill="1" applyBorder="1" applyAlignment="1">
      <alignment horizontal="center" vertical="center"/>
    </xf>
    <xf numFmtId="172" fontId="16" fillId="2" borderId="20" xfId="13" applyNumberFormat="1" applyFont="1" applyFill="1" applyBorder="1" applyAlignment="1">
      <alignment vertical="center"/>
    </xf>
    <xf numFmtId="172" fontId="16" fillId="2" borderId="0" xfId="13" applyNumberFormat="1" applyFont="1" applyFill="1" applyAlignment="1">
      <alignment horizontal="center" vertical="center"/>
    </xf>
    <xf numFmtId="172" fontId="16" fillId="2" borderId="22" xfId="13" applyNumberFormat="1" applyFont="1" applyFill="1" applyBorder="1" applyAlignment="1">
      <alignment vertical="center"/>
    </xf>
    <xf numFmtId="0" fontId="20" fillId="13" borderId="2" xfId="11" applyFont="1" applyFill="1" applyBorder="1" applyAlignment="1">
      <alignment horizontal="center" vertical="center" wrapText="1"/>
    </xf>
    <xf numFmtId="172" fontId="17" fillId="13" borderId="2" xfId="11" applyNumberFormat="1" applyFont="1" applyFill="1" applyBorder="1" applyAlignment="1">
      <alignment horizontal="center" vertical="center"/>
    </xf>
    <xf numFmtId="173" fontId="3" fillId="14" borderId="0" xfId="11" applyNumberFormat="1" applyFont="1" applyFill="1" applyAlignment="1">
      <alignment horizontal="left" vertical="center"/>
    </xf>
    <xf numFmtId="172" fontId="17" fillId="3" borderId="1" xfId="13" applyNumberFormat="1" applyFont="1" applyFill="1" applyBorder="1" applyAlignment="1">
      <alignment horizontal="center" vertical="center"/>
    </xf>
    <xf numFmtId="172" fontId="17" fillId="10" borderId="1" xfId="13" applyNumberFormat="1" applyFont="1" applyFill="1" applyBorder="1" applyAlignment="1">
      <alignment vertical="center"/>
    </xf>
    <xf numFmtId="180" fontId="17" fillId="3" borderId="1" xfId="13" applyNumberFormat="1" applyFont="1" applyFill="1" applyBorder="1" applyAlignment="1">
      <alignment horizontal="center" vertical="center"/>
    </xf>
    <xf numFmtId="173" fontId="12" fillId="2" borderId="0" xfId="11" applyNumberFormat="1" applyFont="1" applyFill="1" applyAlignment="1">
      <alignment vertical="center"/>
    </xf>
    <xf numFmtId="173" fontId="12" fillId="3" borderId="0" xfId="11" applyNumberFormat="1" applyFont="1" applyFill="1" applyAlignment="1">
      <alignment vertical="center"/>
    </xf>
    <xf numFmtId="173" fontId="3" fillId="4" borderId="23" xfId="11" applyNumberFormat="1" applyFont="1" applyFill="1" applyBorder="1" applyAlignment="1">
      <alignment horizontal="center" vertical="center"/>
    </xf>
    <xf numFmtId="3" fontId="17" fillId="4" borderId="23" xfId="11" applyNumberFormat="1" applyFont="1" applyFill="1" applyBorder="1" applyAlignment="1">
      <alignment horizontal="center" vertical="center"/>
    </xf>
    <xf numFmtId="172" fontId="17" fillId="4" borderId="23" xfId="11" applyNumberFormat="1" applyFont="1" applyFill="1" applyBorder="1" applyAlignment="1">
      <alignment horizontal="center" vertical="center"/>
    </xf>
    <xf numFmtId="173" fontId="17" fillId="10" borderId="23" xfId="11" applyNumberFormat="1" applyFont="1" applyFill="1" applyBorder="1" applyAlignment="1">
      <alignment horizontal="center" vertical="center"/>
    </xf>
    <xf numFmtId="172" fontId="16" fillId="2" borderId="24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2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4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3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5" borderId="25" xfId="11" applyFont="1" applyFill="1" applyBorder="1" applyAlignment="1">
      <alignment horizontal="center" vertical="center" wrapText="1" shrinkToFit="1"/>
    </xf>
    <xf numFmtId="41" fontId="31" fillId="15" borderId="25" xfId="11" applyNumberFormat="1" applyFont="1" applyFill="1" applyBorder="1" applyAlignment="1">
      <alignment horizontal="center" vertical="center"/>
    </xf>
    <xf numFmtId="173" fontId="27" fillId="15" borderId="25" xfId="11" applyNumberFormat="1" applyFont="1" applyFill="1" applyBorder="1" applyAlignment="1">
      <alignment vertical="center"/>
    </xf>
    <xf numFmtId="164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1" borderId="0" xfId="14" applyNumberFormat="1" applyFont="1" applyFill="1" applyAlignment="1">
      <alignment horizontal="center" vertical="center"/>
    </xf>
    <xf numFmtId="173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3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3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0" fontId="2" fillId="0" borderId="0" xfId="11" applyFont="1" applyAlignment="1">
      <alignment vertical="center"/>
    </xf>
    <xf numFmtId="173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8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11" fillId="8" borderId="5" xfId="11" applyFill="1" applyBorder="1" applyAlignment="1">
      <alignment horizontal="center" vertical="center" wrapText="1"/>
    </xf>
    <xf numFmtId="9" fontId="12" fillId="8" borderId="5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0" fontId="14" fillId="3" borderId="5" xfId="11" applyFont="1" applyFill="1" applyBorder="1" applyAlignment="1">
      <alignment horizontal="center" vertical="center" wrapText="1"/>
    </xf>
    <xf numFmtId="0" fontId="14" fillId="3" borderId="5" xfId="11" applyFont="1" applyFill="1" applyBorder="1" applyAlignment="1">
      <alignment horizontal="center" vertical="center"/>
    </xf>
    <xf numFmtId="9" fontId="14" fillId="3" borderId="5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5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5" xfId="11" applyFont="1" applyFill="1" applyBorder="1" applyAlignment="1">
      <alignment vertical="center"/>
    </xf>
    <xf numFmtId="0" fontId="15" fillId="3" borderId="5" xfId="11" applyFont="1" applyFill="1" applyBorder="1" applyAlignment="1">
      <alignment horizontal="center" vertical="center"/>
    </xf>
    <xf numFmtId="3" fontId="15" fillId="3" borderId="5" xfId="11" applyNumberFormat="1" applyFont="1" applyFill="1" applyBorder="1" applyAlignment="1">
      <alignment vertical="center"/>
    </xf>
    <xf numFmtId="173" fontId="15" fillId="3" borderId="5" xfId="11" applyNumberFormat="1" applyFont="1" applyFill="1" applyBorder="1" applyAlignment="1">
      <alignment vertical="center"/>
    </xf>
    <xf numFmtId="9" fontId="15" fillId="3" borderId="5" xfId="14" applyFont="1" applyFill="1" applyBorder="1" applyAlignment="1">
      <alignment horizontal="center" vertical="center"/>
    </xf>
    <xf numFmtId="175" fontId="15" fillId="3" borderId="5" xfId="17" applyNumberFormat="1" applyFont="1" applyFill="1" applyBorder="1" applyAlignment="1">
      <alignment vertical="center"/>
    </xf>
    <xf numFmtId="0" fontId="15" fillId="3" borderId="5" xfId="11" applyFont="1" applyFill="1" applyBorder="1" applyAlignment="1" applyProtection="1">
      <alignment horizontal="left" vertical="center"/>
      <protection locked="0"/>
    </xf>
    <xf numFmtId="0" fontId="22" fillId="16" borderId="5" xfId="11" applyFont="1" applyFill="1" applyBorder="1" applyAlignment="1" applyProtection="1">
      <alignment horizontal="center" vertical="center"/>
      <protection locked="0"/>
    </xf>
    <xf numFmtId="0" fontId="15" fillId="16" borderId="5" xfId="11" applyFont="1" applyFill="1" applyBorder="1" applyAlignment="1" applyProtection="1">
      <alignment horizontal="center" vertical="center"/>
      <protection locked="0"/>
    </xf>
    <xf numFmtId="0" fontId="22" fillId="16" borderId="5" xfId="11" applyFont="1" applyFill="1" applyBorder="1" applyAlignment="1" applyProtection="1">
      <alignment horizontal="left" vertical="center"/>
      <protection locked="0"/>
    </xf>
    <xf numFmtId="0" fontId="15" fillId="16" borderId="5" xfId="11" applyFont="1" applyFill="1" applyBorder="1" applyAlignment="1">
      <alignment vertical="center"/>
    </xf>
    <xf numFmtId="0" fontId="15" fillId="16" borderId="5" xfId="11" applyFont="1" applyFill="1" applyBorder="1" applyAlignment="1">
      <alignment horizontal="center" vertical="center"/>
    </xf>
    <xf numFmtId="3" fontId="22" fillId="16" borderId="5" xfId="11" applyNumberFormat="1" applyFont="1" applyFill="1" applyBorder="1" applyAlignment="1">
      <alignment vertical="center"/>
    </xf>
    <xf numFmtId="3" fontId="15" fillId="3" borderId="5" xfId="16" applyNumberFormat="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center" vertical="center"/>
      <protection locked="0"/>
    </xf>
    <xf numFmtId="0" fontId="15" fillId="7" borderId="5" xfId="11" applyFont="1" applyFill="1" applyBorder="1" applyAlignment="1" applyProtection="1">
      <alignment horizontal="center" vertical="center"/>
      <protection locked="0"/>
    </xf>
    <xf numFmtId="0" fontId="22" fillId="7" borderId="5" xfId="11" applyFont="1" applyFill="1" applyBorder="1" applyAlignment="1" applyProtection="1">
      <alignment horizontal="left" vertical="center"/>
      <protection locked="0"/>
    </xf>
    <xf numFmtId="0" fontId="15" fillId="7" borderId="5" xfId="11" applyFont="1" applyFill="1" applyBorder="1" applyAlignment="1">
      <alignment vertical="center"/>
    </xf>
    <xf numFmtId="0" fontId="15" fillId="7" borderId="5" xfId="11" applyFont="1" applyFill="1" applyBorder="1" applyAlignment="1">
      <alignment horizontal="center" vertical="center"/>
    </xf>
    <xf numFmtId="3" fontId="22" fillId="7" borderId="5" xfId="11" applyNumberFormat="1" applyFont="1" applyFill="1" applyBorder="1" applyAlignment="1">
      <alignment vertical="center"/>
    </xf>
    <xf numFmtId="0" fontId="34" fillId="17" borderId="5" xfId="11" applyFont="1" applyFill="1" applyBorder="1" applyAlignment="1" applyProtection="1">
      <alignment horizontal="center" vertical="center"/>
      <protection locked="0"/>
    </xf>
    <xf numFmtId="0" fontId="15" fillId="17" borderId="5" xfId="11" applyFont="1" applyFill="1" applyBorder="1" applyAlignment="1" applyProtection="1">
      <alignment horizontal="center" vertical="center"/>
      <protection locked="0"/>
    </xf>
    <xf numFmtId="0" fontId="34" fillId="17" borderId="5" xfId="11" applyFont="1" applyFill="1" applyBorder="1" applyAlignment="1" applyProtection="1">
      <alignment horizontal="left" vertical="center"/>
      <protection locked="0"/>
    </xf>
    <xf numFmtId="0" fontId="35" fillId="17" borderId="5" xfId="11" applyFont="1" applyFill="1" applyBorder="1" applyAlignment="1">
      <alignment vertical="center"/>
    </xf>
    <xf numFmtId="0" fontId="35" fillId="17" borderId="5" xfId="11" applyFont="1" applyFill="1" applyBorder="1" applyAlignment="1">
      <alignment horizontal="center" vertical="center"/>
    </xf>
    <xf numFmtId="3" fontId="34" fillId="17" borderId="5" xfId="11" applyNumberFormat="1" applyFont="1" applyFill="1" applyBorder="1" applyAlignment="1">
      <alignment vertical="center"/>
    </xf>
    <xf numFmtId="0" fontId="22" fillId="8" borderId="5" xfId="11" applyFont="1" applyFill="1" applyBorder="1" applyAlignment="1">
      <alignment horizontal="center" vertical="center" wrapText="1"/>
    </xf>
    <xf numFmtId="0" fontId="22" fillId="8" borderId="5" xfId="11" applyFont="1" applyFill="1" applyBorder="1" applyAlignment="1">
      <alignment vertical="center" wrapText="1"/>
    </xf>
    <xf numFmtId="0" fontId="22" fillId="8" borderId="5" xfId="11" applyFont="1" applyFill="1" applyBorder="1" applyAlignment="1">
      <alignment horizontal="center" vertical="center"/>
    </xf>
    <xf numFmtId="3" fontId="12" fillId="8" borderId="5" xfId="11" applyNumberFormat="1" applyFont="1" applyFill="1" applyBorder="1" applyAlignment="1">
      <alignment vertical="center"/>
    </xf>
    <xf numFmtId="0" fontId="11" fillId="3" borderId="0" xfId="11" applyFill="1" applyAlignment="1" applyProtection="1">
      <alignment horizontal="center" vertical="center"/>
      <protection locked="0"/>
    </xf>
    <xf numFmtId="180" fontId="17" fillId="13" borderId="2" xfId="11" applyNumberFormat="1" applyFont="1" applyFill="1" applyBorder="1" applyAlignment="1">
      <alignment horizontal="center" vertical="center"/>
    </xf>
    <xf numFmtId="172" fontId="17" fillId="8" borderId="2" xfId="11" applyNumberFormat="1" applyFont="1" applyFill="1" applyBorder="1" applyAlignment="1">
      <alignment horizontal="center" vertical="center"/>
    </xf>
    <xf numFmtId="172" fontId="31" fillId="15" borderId="25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1" borderId="0" xfId="14" applyNumberFormat="1" applyFont="1" applyFill="1" applyAlignment="1">
      <alignment horizontal="center" vertical="center"/>
    </xf>
    <xf numFmtId="0" fontId="12" fillId="2" borderId="0" xfId="14" applyNumberFormat="1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6" fillId="5" borderId="1" xfId="11" applyFont="1" applyFill="1" applyBorder="1" applyAlignment="1">
      <alignment horizontal="center" vertical="center" wrapText="1"/>
    </xf>
    <xf numFmtId="0" fontId="56" fillId="5" borderId="1" xfId="11" applyFont="1" applyFill="1" applyBorder="1" applyAlignment="1">
      <alignment horizontal="center" vertical="center" wrapText="1" shrinkToFit="1"/>
    </xf>
    <xf numFmtId="0" fontId="57" fillId="3" borderId="0" xfId="11" applyFont="1" applyFill="1" applyAlignment="1">
      <alignment vertical="center"/>
    </xf>
    <xf numFmtId="0" fontId="50" fillId="2" borderId="0" xfId="11" applyFont="1" applyFill="1" applyAlignment="1">
      <alignment vertical="center"/>
    </xf>
    <xf numFmtId="0" fontId="57" fillId="2" borderId="0" xfId="11" applyFont="1" applyFill="1" applyAlignment="1">
      <alignment horizontal="center" vertical="center"/>
    </xf>
    <xf numFmtId="0" fontId="57" fillId="0" borderId="0" xfId="11" applyFont="1" applyAlignment="1">
      <alignment vertical="center"/>
    </xf>
    <xf numFmtId="0" fontId="58" fillId="3" borderId="0" xfId="11" applyFont="1" applyFill="1" applyAlignment="1">
      <alignment vertical="center"/>
    </xf>
    <xf numFmtId="0" fontId="58" fillId="3" borderId="0" xfId="11" applyFont="1" applyFill="1" applyAlignment="1">
      <alignment horizontal="center" vertical="center"/>
    </xf>
    <xf numFmtId="0" fontId="58" fillId="2" borderId="0" xfId="11" applyFont="1" applyFill="1" applyAlignment="1">
      <alignment horizontal="center" vertical="center"/>
    </xf>
    <xf numFmtId="0" fontId="58" fillId="0" borderId="0" xfId="11" applyFont="1" applyAlignment="1">
      <alignment vertical="center"/>
    </xf>
    <xf numFmtId="0" fontId="57" fillId="3" borderId="0" xfId="11" applyFont="1" applyFill="1" applyAlignment="1">
      <alignment horizontal="center" vertical="center"/>
    </xf>
    <xf numFmtId="0" fontId="59" fillId="3" borderId="0" xfId="11" applyFont="1" applyFill="1" applyAlignment="1">
      <alignment horizontal="center" vertical="center"/>
    </xf>
    <xf numFmtId="164" fontId="60" fillId="3" borderId="0" xfId="11" applyNumberFormat="1" applyFont="1" applyFill="1" applyAlignment="1">
      <alignment horizontal="center" vertical="center"/>
    </xf>
    <xf numFmtId="0" fontId="61" fillId="3" borderId="0" xfId="3" applyFont="1" applyFill="1" applyAlignment="1" applyProtection="1">
      <alignment horizontal="center" vertical="center"/>
    </xf>
    <xf numFmtId="0" fontId="62" fillId="3" borderId="0" xfId="11" applyFont="1" applyFill="1" applyAlignment="1">
      <alignment horizontal="center" vertical="center"/>
    </xf>
    <xf numFmtId="0" fontId="46" fillId="3" borderId="0" xfId="11" applyFont="1" applyFill="1" applyAlignment="1">
      <alignment vertical="center"/>
    </xf>
    <xf numFmtId="0" fontId="46" fillId="2" borderId="0" xfId="11" applyFont="1" applyFill="1" applyAlignment="1">
      <alignment vertical="center"/>
    </xf>
    <xf numFmtId="164" fontId="46" fillId="3" borderId="0" xfId="11" applyNumberFormat="1" applyFont="1" applyFill="1" applyAlignment="1">
      <alignment vertical="center"/>
    </xf>
    <xf numFmtId="0" fontId="64" fillId="3" borderId="0" xfId="11" applyFont="1" applyFill="1" applyAlignment="1">
      <alignment vertical="center"/>
    </xf>
    <xf numFmtId="0" fontId="63" fillId="2" borderId="0" xfId="11" applyFont="1" applyFill="1" applyAlignment="1">
      <alignment horizontal="center" vertical="center"/>
    </xf>
    <xf numFmtId="0" fontId="46" fillId="0" borderId="0" xfId="11" applyFont="1" applyAlignment="1">
      <alignment vertical="center"/>
    </xf>
    <xf numFmtId="0" fontId="63" fillId="5" borderId="0" xfId="11" applyFont="1" applyFill="1" applyAlignment="1">
      <alignment horizontal="center" vertical="center"/>
    </xf>
    <xf numFmtId="0" fontId="65" fillId="2" borderId="0" xfId="11" applyFont="1" applyFill="1" applyAlignment="1">
      <alignment horizontal="center" vertical="center" wrapText="1"/>
    </xf>
    <xf numFmtId="173" fontId="46" fillId="3" borderId="0" xfId="11" applyNumberFormat="1" applyFont="1" applyFill="1" applyAlignment="1">
      <alignment vertical="center"/>
    </xf>
    <xf numFmtId="173" fontId="63" fillId="3" borderId="0" xfId="11" applyNumberFormat="1" applyFont="1" applyFill="1" applyAlignment="1">
      <alignment horizontal="left" vertical="center"/>
    </xf>
    <xf numFmtId="172" fontId="66" fillId="3" borderId="1" xfId="13" applyNumberFormat="1" applyFont="1" applyFill="1" applyBorder="1" applyAlignment="1">
      <alignment horizontal="center" vertical="center"/>
    </xf>
    <xf numFmtId="172" fontId="67" fillId="5" borderId="1" xfId="13" applyNumberFormat="1" applyFont="1" applyFill="1" applyBorder="1" applyAlignment="1">
      <alignment vertical="center"/>
    </xf>
    <xf numFmtId="173" fontId="46" fillId="2" borderId="0" xfId="11" applyNumberFormat="1" applyFont="1" applyFill="1" applyAlignment="1">
      <alignment vertical="center"/>
    </xf>
    <xf numFmtId="173" fontId="46" fillId="0" borderId="0" xfId="11" applyNumberFormat="1" applyFont="1" applyAlignment="1">
      <alignment vertical="center"/>
    </xf>
    <xf numFmtId="173" fontId="63" fillId="6" borderId="23" xfId="11" applyNumberFormat="1" applyFont="1" applyFill="1" applyBorder="1" applyAlignment="1">
      <alignment horizontal="left" vertical="center"/>
    </xf>
    <xf numFmtId="3" fontId="54" fillId="6" borderId="23" xfId="11" applyNumberFormat="1" applyFont="1" applyFill="1" applyBorder="1" applyAlignment="1">
      <alignment horizontal="center" vertical="center"/>
    </xf>
    <xf numFmtId="172" fontId="54" fillId="6" borderId="23" xfId="11" applyNumberFormat="1" applyFont="1" applyFill="1" applyBorder="1" applyAlignment="1">
      <alignment horizontal="center" vertical="center"/>
    </xf>
    <xf numFmtId="173" fontId="69" fillId="6" borderId="23" xfId="11" applyNumberFormat="1" applyFont="1" applyFill="1" applyBorder="1" applyAlignment="1">
      <alignment horizontal="center" vertical="center"/>
    </xf>
    <xf numFmtId="164" fontId="46" fillId="3" borderId="23" xfId="11" applyNumberFormat="1" applyFont="1" applyFill="1" applyBorder="1" applyAlignment="1">
      <alignment vertical="center"/>
    </xf>
    <xf numFmtId="173" fontId="46" fillId="3" borderId="0" xfId="11" applyNumberFormat="1" applyFont="1" applyFill="1" applyAlignment="1">
      <alignment horizontal="left" vertical="center"/>
    </xf>
    <xf numFmtId="172" fontId="66" fillId="3" borderId="24" xfId="13" applyNumberFormat="1" applyFont="1" applyFill="1" applyBorder="1" applyAlignment="1">
      <alignment horizontal="center" vertical="center"/>
    </xf>
    <xf numFmtId="172" fontId="67" fillId="5" borderId="24" xfId="13" applyNumberFormat="1" applyFont="1" applyFill="1" applyBorder="1" applyAlignment="1">
      <alignment vertical="center"/>
    </xf>
    <xf numFmtId="172" fontId="37" fillId="2" borderId="24" xfId="13" applyNumberFormat="1" applyFont="1" applyFill="1" applyBorder="1" applyAlignment="1">
      <alignment horizontal="center" vertical="center"/>
    </xf>
    <xf numFmtId="164" fontId="70" fillId="3" borderId="0" xfId="11" applyNumberFormat="1" applyFont="1" applyFill="1" applyAlignment="1">
      <alignment vertical="center"/>
    </xf>
    <xf numFmtId="173" fontId="63" fillId="6" borderId="2" xfId="11" applyNumberFormat="1" applyFont="1" applyFill="1" applyBorder="1" applyAlignment="1">
      <alignment horizontal="left" vertical="center"/>
    </xf>
    <xf numFmtId="3" fontId="54" fillId="6" borderId="2" xfId="11" applyNumberFormat="1" applyFont="1" applyFill="1" applyBorder="1" applyAlignment="1">
      <alignment horizontal="center" vertical="center"/>
    </xf>
    <xf numFmtId="172" fontId="54" fillId="6" borderId="2" xfId="11" applyNumberFormat="1" applyFont="1" applyFill="1" applyBorder="1" applyAlignment="1">
      <alignment horizontal="center" vertical="center"/>
    </xf>
    <xf numFmtId="173" fontId="69" fillId="6" borderId="2" xfId="11" applyNumberFormat="1" applyFont="1" applyFill="1" applyBorder="1" applyAlignment="1">
      <alignment horizontal="center" vertical="center"/>
    </xf>
    <xf numFmtId="3" fontId="71" fillId="3" borderId="0" xfId="11" applyNumberFormat="1" applyFont="1" applyFill="1" applyAlignment="1">
      <alignment horizontal="center" vertical="center"/>
    </xf>
    <xf numFmtId="0" fontId="70" fillId="3" borderId="0" xfId="11" applyFont="1" applyFill="1" applyAlignment="1">
      <alignment vertical="center"/>
    </xf>
    <xf numFmtId="0" fontId="70" fillId="2" borderId="0" xfId="11" applyFont="1" applyFill="1" applyAlignment="1">
      <alignment vertical="center"/>
    </xf>
    <xf numFmtId="174" fontId="65" fillId="2" borderId="0" xfId="11" applyNumberFormat="1" applyFont="1" applyFill="1" applyAlignment="1">
      <alignment vertical="center"/>
    </xf>
    <xf numFmtId="0" fontId="70" fillId="2" borderId="0" xfId="11" applyFont="1" applyFill="1" applyAlignment="1">
      <alignment horizontal="center" vertical="center"/>
    </xf>
    <xf numFmtId="174" fontId="70" fillId="2" borderId="0" xfId="11" applyNumberFormat="1" applyFont="1" applyFill="1" applyAlignment="1">
      <alignment vertical="center"/>
    </xf>
    <xf numFmtId="174" fontId="70" fillId="3" borderId="0" xfId="11" applyNumberFormat="1" applyFont="1" applyFill="1" applyAlignment="1">
      <alignment vertical="center"/>
    </xf>
    <xf numFmtId="172" fontId="70" fillId="3" borderId="0" xfId="11" applyNumberFormat="1" applyFont="1" applyFill="1" applyAlignment="1">
      <alignment vertical="center"/>
    </xf>
    <xf numFmtId="173" fontId="48" fillId="2" borderId="0" xfId="11" applyNumberFormat="1" applyFont="1" applyFill="1" applyAlignment="1">
      <alignment horizontal="center" vertical="center"/>
    </xf>
    <xf numFmtId="173" fontId="71" fillId="2" borderId="0" xfId="11" applyNumberFormat="1" applyFont="1" applyFill="1" applyAlignment="1">
      <alignment vertical="center"/>
    </xf>
    <xf numFmtId="173" fontId="70" fillId="3" borderId="0" xfId="11" applyNumberFormat="1" applyFont="1" applyFill="1" applyAlignment="1">
      <alignment vertical="center"/>
    </xf>
    <xf numFmtId="183" fontId="70" fillId="3" borderId="0" xfId="18" applyNumberFormat="1" applyFont="1" applyFill="1" applyAlignment="1">
      <alignment vertical="center"/>
    </xf>
    <xf numFmtId="0" fontId="70" fillId="0" borderId="0" xfId="11" applyFont="1" applyAlignment="1">
      <alignment vertical="center"/>
    </xf>
    <xf numFmtId="173" fontId="70" fillId="2" borderId="0" xfId="11" applyNumberFormat="1" applyFont="1" applyFill="1" applyAlignment="1">
      <alignment vertical="center"/>
    </xf>
    <xf numFmtId="0" fontId="50" fillId="0" borderId="0" xfId="11" applyFont="1" applyAlignment="1">
      <alignment vertical="center"/>
    </xf>
    <xf numFmtId="0" fontId="50" fillId="2" borderId="0" xfId="11" applyFont="1" applyFill="1" applyAlignment="1">
      <alignment horizontal="center" vertical="center"/>
    </xf>
    <xf numFmtId="172" fontId="70" fillId="2" borderId="0" xfId="13" applyNumberFormat="1" applyFont="1" applyFill="1" applyAlignment="1">
      <alignment vertical="center"/>
    </xf>
    <xf numFmtId="172" fontId="70" fillId="2" borderId="0" xfId="11" applyNumberFormat="1" applyFont="1" applyFill="1" applyAlignment="1">
      <alignment vertical="center"/>
    </xf>
    <xf numFmtId="0" fontId="77" fillId="2" borderId="0" xfId="6" applyFont="1" applyFill="1" applyAlignment="1">
      <alignment vertical="center"/>
    </xf>
    <xf numFmtId="0" fontId="79" fillId="2" borderId="0" xfId="6" applyFont="1" applyFill="1"/>
    <xf numFmtId="0" fontId="80" fillId="3" borderId="0" xfId="11" applyFont="1" applyFill="1"/>
    <xf numFmtId="0" fontId="46" fillId="3" borderId="0" xfId="11" applyFont="1" applyFill="1"/>
    <xf numFmtId="0" fontId="46" fillId="2" borderId="0" xfId="11" applyFont="1" applyFill="1"/>
    <xf numFmtId="0" fontId="57" fillId="3" borderId="0" xfId="11" applyFont="1" applyFill="1"/>
    <xf numFmtId="0" fontId="81" fillId="3" borderId="0" xfId="11" applyFont="1" applyFill="1"/>
    <xf numFmtId="176" fontId="83" fillId="5" borderId="5" xfId="11" applyNumberFormat="1" applyFont="1" applyFill="1" applyBorder="1" applyAlignment="1">
      <alignment horizontal="center" vertical="center" wrapText="1" shrinkToFit="1"/>
    </xf>
    <xf numFmtId="0" fontId="46" fillId="0" borderId="0" xfId="11" applyFont="1"/>
    <xf numFmtId="17" fontId="46" fillId="5" borderId="5" xfId="11" applyNumberFormat="1" applyFont="1" applyFill="1" applyBorder="1" applyAlignment="1">
      <alignment horizontal="center"/>
    </xf>
    <xf numFmtId="172" fontId="46" fillId="3" borderId="5" xfId="13" applyNumberFormat="1" applyFont="1" applyFill="1" applyBorder="1" applyAlignment="1">
      <alignment vertical="center"/>
    </xf>
    <xf numFmtId="175" fontId="46" fillId="5" borderId="5" xfId="13" applyNumberFormat="1" applyFont="1" applyFill="1" applyBorder="1" applyAlignment="1">
      <alignment vertical="center"/>
    </xf>
    <xf numFmtId="172" fontId="70" fillId="2" borderId="0" xfId="13" applyNumberFormat="1" applyFont="1" applyFill="1"/>
    <xf numFmtId="17" fontId="74" fillId="21" borderId="7" xfId="11" applyNumberFormat="1" applyFont="1" applyFill="1" applyBorder="1" applyAlignment="1">
      <alignment horizontal="center"/>
    </xf>
    <xf numFmtId="3" fontId="74" fillId="21" borderId="7" xfId="11" applyNumberFormat="1" applyFont="1" applyFill="1" applyBorder="1" applyAlignment="1">
      <alignment vertical="center"/>
    </xf>
    <xf numFmtId="0" fontId="70" fillId="2" borderId="0" xfId="11" applyFont="1" applyFill="1"/>
    <xf numFmtId="3" fontId="70" fillId="2" borderId="0" xfId="11" applyNumberFormat="1" applyFont="1" applyFill="1"/>
    <xf numFmtId="0" fontId="70" fillId="0" borderId="0" xfId="11" applyFont="1"/>
    <xf numFmtId="175" fontId="70" fillId="2" borderId="0" xfId="11" applyNumberFormat="1" applyFont="1" applyFill="1"/>
    <xf numFmtId="175" fontId="72" fillId="2" borderId="0" xfId="11" applyNumberFormat="1" applyFont="1" applyFill="1"/>
    <xf numFmtId="0" fontId="46" fillId="3" borderId="0" xfId="11" applyFont="1" applyFill="1" applyAlignment="1">
      <alignment horizontal="center"/>
    </xf>
    <xf numFmtId="175" fontId="46" fillId="3" borderId="0" xfId="13" applyNumberFormat="1" applyFont="1" applyFill="1"/>
    <xf numFmtId="167" fontId="78" fillId="0" borderId="0" xfId="11" applyNumberFormat="1" applyFont="1" applyAlignment="1">
      <alignment vertical="center"/>
    </xf>
    <xf numFmtId="167" fontId="46" fillId="3" borderId="0" xfId="11" applyNumberFormat="1" applyFont="1" applyFill="1" applyAlignment="1">
      <alignment horizontal="center"/>
    </xf>
    <xf numFmtId="175" fontId="71" fillId="2" borderId="0" xfId="13" applyNumberFormat="1" applyFont="1" applyFill="1" applyAlignment="1">
      <alignment horizontal="center" vertical="center"/>
    </xf>
    <xf numFmtId="3" fontId="70" fillId="2" borderId="0" xfId="11" applyNumberFormat="1" applyFont="1" applyFill="1" applyAlignment="1">
      <alignment horizontal="center"/>
    </xf>
    <xf numFmtId="0" fontId="70" fillId="2" borderId="0" xfId="11" applyFont="1" applyFill="1" applyAlignment="1">
      <alignment horizontal="center"/>
    </xf>
    <xf numFmtId="0" fontId="46" fillId="0" borderId="0" xfId="11" applyFont="1" applyAlignment="1">
      <alignment horizontal="center"/>
    </xf>
    <xf numFmtId="0" fontId="46" fillId="2" borderId="0" xfId="11" applyFont="1" applyFill="1" applyAlignment="1">
      <alignment horizontal="center"/>
    </xf>
    <xf numFmtId="0" fontId="81" fillId="0" borderId="0" xfId="11" applyFont="1"/>
    <xf numFmtId="0" fontId="88" fillId="5" borderId="5" xfId="11" applyFont="1" applyFill="1" applyBorder="1" applyAlignment="1">
      <alignment horizontal="center" vertical="center" wrapText="1" shrinkToFit="1"/>
    </xf>
    <xf numFmtId="3" fontId="63" fillId="2" borderId="5" xfId="11" applyNumberFormat="1" applyFont="1" applyFill="1" applyBorder="1" applyAlignment="1">
      <alignment horizontal="center" vertical="center"/>
    </xf>
    <xf numFmtId="0" fontId="85" fillId="5" borderId="8" xfId="11" applyFont="1" applyFill="1" applyBorder="1" applyAlignment="1">
      <alignment horizontal="left" vertical="center"/>
    </xf>
    <xf numFmtId="0" fontId="70" fillId="0" borderId="0" xfId="11" applyFont="1" applyAlignment="1">
      <alignment horizontal="center"/>
    </xf>
    <xf numFmtId="0" fontId="85" fillId="5" borderId="5" xfId="11" applyFont="1" applyFill="1" applyBorder="1" applyAlignment="1">
      <alignment horizontal="center" vertical="center" wrapText="1" shrinkToFit="1"/>
    </xf>
    <xf numFmtId="164" fontId="63" fillId="2" borderId="5" xfId="11" applyNumberFormat="1" applyFont="1" applyFill="1" applyBorder="1" applyAlignment="1">
      <alignment horizontal="center" vertical="center"/>
    </xf>
    <xf numFmtId="164" fontId="46" fillId="3" borderId="0" xfId="11" applyNumberFormat="1" applyFont="1" applyFill="1"/>
    <xf numFmtId="0" fontId="56" fillId="5" borderId="5" xfId="11" applyFont="1" applyFill="1" applyBorder="1" applyAlignment="1">
      <alignment horizontal="center" vertical="center" wrapText="1"/>
    </xf>
    <xf numFmtId="0" fontId="88" fillId="5" borderId="5" xfId="11" applyFont="1" applyFill="1" applyBorder="1" applyAlignment="1">
      <alignment horizontal="center" vertical="center" wrapText="1"/>
    </xf>
    <xf numFmtId="0" fontId="56" fillId="5" borderId="0" xfId="11" applyFont="1" applyFill="1" applyAlignment="1">
      <alignment horizontal="center" vertical="center" wrapText="1"/>
    </xf>
    <xf numFmtId="0" fontId="63" fillId="0" borderId="0" xfId="11" applyFont="1" applyAlignment="1">
      <alignment wrapText="1"/>
    </xf>
    <xf numFmtId="172" fontId="46" fillId="3" borderId="5" xfId="13" applyNumberFormat="1" applyFont="1" applyFill="1" applyBorder="1" applyAlignment="1">
      <alignment horizontal="right" vertical="center"/>
    </xf>
    <xf numFmtId="172" fontId="70" fillId="3" borderId="5" xfId="13" applyNumberFormat="1" applyFont="1" applyFill="1" applyBorder="1" applyAlignment="1">
      <alignment horizontal="right" vertical="center"/>
    </xf>
    <xf numFmtId="0" fontId="63" fillId="0" borderId="0" xfId="11" applyFont="1" applyAlignment="1">
      <alignment vertical="center"/>
    </xf>
    <xf numFmtId="3" fontId="46" fillId="3" borderId="5" xfId="11" applyNumberFormat="1" applyFont="1" applyFill="1" applyBorder="1" applyAlignment="1">
      <alignment horizontal="center"/>
    </xf>
    <xf numFmtId="0" fontId="63" fillId="0" borderId="0" xfId="11" applyFont="1"/>
    <xf numFmtId="164" fontId="89" fillId="21" borderId="7" xfId="11" applyNumberFormat="1" applyFont="1" applyFill="1" applyBorder="1" applyAlignment="1">
      <alignment horizontal="center" vertical="center"/>
    </xf>
    <xf numFmtId="3" fontId="89" fillId="21" borderId="2" xfId="11" applyNumberFormat="1" applyFont="1" applyFill="1" applyBorder="1" applyAlignment="1">
      <alignment horizontal="center"/>
    </xf>
    <xf numFmtId="0" fontId="90" fillId="0" borderId="0" xfId="11" applyFont="1"/>
    <xf numFmtId="184" fontId="70" fillId="2" borderId="0" xfId="13" applyNumberFormat="1" applyFont="1" applyFill="1"/>
    <xf numFmtId="184" fontId="70" fillId="2" borderId="0" xfId="13" applyNumberFormat="1" applyFont="1" applyFill="1" applyAlignment="1">
      <alignment horizontal="center"/>
    </xf>
    <xf numFmtId="0" fontId="50" fillId="0" borderId="0" xfId="11" applyFont="1"/>
    <xf numFmtId="0" fontId="70" fillId="3" borderId="0" xfId="11" applyFont="1" applyFill="1"/>
    <xf numFmtId="3" fontId="70" fillId="3" borderId="0" xfId="11" applyNumberFormat="1" applyFont="1" applyFill="1"/>
    <xf numFmtId="0" fontId="70" fillId="3" borderId="0" xfId="11" applyFont="1" applyFill="1" applyAlignment="1">
      <alignment horizontal="center"/>
    </xf>
    <xf numFmtId="0" fontId="50" fillId="3" borderId="0" xfId="11" applyFont="1" applyFill="1" applyAlignment="1">
      <alignment horizontal="center"/>
    </xf>
    <xf numFmtId="3" fontId="70" fillId="3" borderId="0" xfId="11" applyNumberFormat="1" applyFont="1" applyFill="1" applyAlignment="1">
      <alignment horizontal="center"/>
    </xf>
    <xf numFmtId="0" fontId="80" fillId="3" borderId="0" xfId="11" applyFont="1" applyFill="1" applyAlignment="1">
      <alignment vertical="center"/>
    </xf>
    <xf numFmtId="0" fontId="91" fillId="3" borderId="0" xfId="11" applyFont="1" applyFill="1" applyAlignment="1">
      <alignment vertical="center"/>
    </xf>
    <xf numFmtId="0" fontId="91" fillId="0" borderId="0" xfId="11" applyFont="1" applyAlignment="1">
      <alignment vertical="center"/>
    </xf>
    <xf numFmtId="0" fontId="92" fillId="0" borderId="0" xfId="11" applyFont="1" applyAlignment="1">
      <alignment horizontal="center" vertical="center"/>
    </xf>
    <xf numFmtId="0" fontId="93" fillId="0" borderId="0" xfId="11" applyFont="1" applyAlignment="1">
      <alignment vertical="center"/>
    </xf>
    <xf numFmtId="0" fontId="92" fillId="3" borderId="0" xfId="11" applyFont="1" applyFill="1" applyAlignment="1">
      <alignment horizontal="center" vertical="center"/>
    </xf>
    <xf numFmtId="0" fontId="94" fillId="3" borderId="0" xfId="11" applyFont="1" applyFill="1" applyAlignment="1">
      <alignment horizontal="center" vertical="center"/>
    </xf>
    <xf numFmtId="0" fontId="94" fillId="3" borderId="0" xfId="11" applyFont="1" applyFill="1" applyAlignment="1">
      <alignment vertical="center"/>
    </xf>
    <xf numFmtId="0" fontId="94" fillId="0" borderId="0" xfId="11" applyFont="1" applyAlignment="1">
      <alignment vertical="center"/>
    </xf>
    <xf numFmtId="177" fontId="95" fillId="3" borderId="0" xfId="11" applyNumberFormat="1" applyFont="1" applyFill="1" applyAlignment="1">
      <alignment vertical="center"/>
    </xf>
    <xf numFmtId="177" fontId="95" fillId="0" borderId="0" xfId="11" applyNumberFormat="1" applyFont="1" applyAlignment="1">
      <alignment vertical="center"/>
    </xf>
    <xf numFmtId="177" fontId="59" fillId="0" borderId="0" xfId="11" applyNumberFormat="1" applyFont="1" applyAlignment="1">
      <alignment horizontal="center" vertical="center"/>
    </xf>
    <xf numFmtId="0" fontId="81" fillId="0" borderId="0" xfId="11" applyFont="1" applyAlignment="1">
      <alignment vertical="center"/>
    </xf>
    <xf numFmtId="0" fontId="96" fillId="0" borderId="0" xfId="11" applyFont="1" applyAlignment="1">
      <alignment vertical="center"/>
    </xf>
    <xf numFmtId="0" fontId="97" fillId="3" borderId="0" xfId="11" applyFont="1" applyFill="1" applyAlignment="1">
      <alignment vertical="center"/>
    </xf>
    <xf numFmtId="176" fontId="63" fillId="7" borderId="15" xfId="11" applyNumberFormat="1" applyFont="1" applyFill="1" applyBorder="1" applyAlignment="1">
      <alignment horizontal="center" vertical="center"/>
    </xf>
    <xf numFmtId="17" fontId="84" fillId="0" borderId="15" xfId="11" applyNumberFormat="1" applyFont="1" applyBorder="1" applyAlignment="1">
      <alignment horizontal="left" vertical="center"/>
    </xf>
    <xf numFmtId="167" fontId="68" fillId="0" borderId="15" xfId="11" applyNumberFormat="1" applyFont="1" applyBorder="1" applyAlignment="1">
      <alignment vertical="center"/>
    </xf>
    <xf numFmtId="17" fontId="84" fillId="0" borderId="15" xfId="11" applyNumberFormat="1" applyFont="1" applyBorder="1" applyAlignment="1">
      <alignment horizontal="left" vertical="center" wrapText="1" shrinkToFit="1"/>
    </xf>
    <xf numFmtId="17" fontId="69" fillId="19" borderId="15" xfId="11" applyNumberFormat="1" applyFont="1" applyFill="1" applyBorder="1" applyAlignment="1">
      <alignment horizontal="left" vertical="center" wrapText="1" shrinkToFit="1"/>
    </xf>
    <xf numFmtId="3" fontId="96" fillId="2" borderId="0" xfId="11" applyNumberFormat="1" applyFont="1" applyFill="1" applyAlignment="1">
      <alignment horizontal="center" vertical="center"/>
    </xf>
    <xf numFmtId="3" fontId="98" fillId="3" borderId="0" xfId="12" applyNumberFormat="1" applyFont="1" applyFill="1" applyAlignment="1">
      <alignment horizontal="center" vertical="center"/>
    </xf>
    <xf numFmtId="3" fontId="98" fillId="0" borderId="0" xfId="12" applyNumberFormat="1" applyFont="1" applyAlignment="1">
      <alignment horizontal="center" vertical="center"/>
    </xf>
    <xf numFmtId="0" fontId="99" fillId="3" borderId="0" xfId="11" applyFont="1" applyFill="1" applyAlignment="1">
      <alignment vertical="center"/>
    </xf>
    <xf numFmtId="176" fontId="63" fillId="4" borderId="30" xfId="11" applyNumberFormat="1" applyFont="1" applyFill="1" applyBorder="1" applyAlignment="1">
      <alignment horizontal="center" vertical="center"/>
    </xf>
    <xf numFmtId="0" fontId="99" fillId="0" borderId="0" xfId="11" applyFont="1" applyAlignment="1">
      <alignment vertical="center"/>
    </xf>
    <xf numFmtId="0" fontId="101" fillId="3" borderId="0" xfId="11" applyFont="1" applyFill="1" applyAlignment="1">
      <alignment vertical="center"/>
    </xf>
    <xf numFmtId="176" fontId="63" fillId="4" borderId="31" xfId="11" applyNumberFormat="1" applyFont="1" applyFill="1" applyBorder="1" applyAlignment="1">
      <alignment horizontal="center" vertical="center"/>
    </xf>
    <xf numFmtId="0" fontId="101" fillId="0" borderId="0" xfId="11" applyFont="1" applyAlignment="1">
      <alignment vertical="center"/>
    </xf>
    <xf numFmtId="17" fontId="102" fillId="0" borderId="15" xfId="11" applyNumberFormat="1" applyFont="1" applyBorder="1" applyAlignment="1">
      <alignment horizontal="center" vertical="center" wrapText="1" shrinkToFit="1"/>
    </xf>
    <xf numFmtId="172" fontId="79" fillId="0" borderId="15" xfId="13" applyNumberFormat="1" applyFont="1" applyBorder="1" applyAlignment="1">
      <alignment vertical="center"/>
    </xf>
    <xf numFmtId="173" fontId="79" fillId="0" borderId="15" xfId="11" applyNumberFormat="1" applyFont="1" applyBorder="1" applyAlignment="1">
      <alignment vertical="center"/>
    </xf>
    <xf numFmtId="164" fontId="50" fillId="0" borderId="0" xfId="11" applyNumberFormat="1" applyFont="1"/>
    <xf numFmtId="164" fontId="67" fillId="0" borderId="0" xfId="11" applyNumberFormat="1" applyFont="1"/>
    <xf numFmtId="0" fontId="103" fillId="0" borderId="0" xfId="11" applyFont="1" applyAlignment="1">
      <alignment vertical="center"/>
    </xf>
    <xf numFmtId="164" fontId="46" fillId="2" borderId="0" xfId="11" applyNumberFormat="1" applyFont="1" applyFill="1" applyAlignment="1">
      <alignment vertical="center"/>
    </xf>
    <xf numFmtId="164" fontId="70" fillId="2" borderId="0" xfId="11" applyNumberFormat="1" applyFont="1" applyFill="1" applyAlignment="1">
      <alignment vertical="center"/>
    </xf>
    <xf numFmtId="164" fontId="46" fillId="0" borderId="0" xfId="11" applyNumberFormat="1" applyFont="1" applyAlignment="1">
      <alignment vertical="center"/>
    </xf>
    <xf numFmtId="164" fontId="101" fillId="0" borderId="0" xfId="11" applyNumberFormat="1" applyFont="1"/>
    <xf numFmtId="164" fontId="67" fillId="0" borderId="0" xfId="11" applyNumberFormat="1" applyFont="1" applyAlignment="1">
      <alignment vertical="center"/>
    </xf>
    <xf numFmtId="164" fontId="70" fillId="0" borderId="0" xfId="11" applyNumberFormat="1" applyFont="1" applyAlignment="1">
      <alignment vertical="center"/>
    </xf>
    <xf numFmtId="164" fontId="50" fillId="0" borderId="0" xfId="11" applyNumberFormat="1" applyFont="1" applyAlignment="1">
      <alignment vertical="center"/>
    </xf>
    <xf numFmtId="164" fontId="104" fillId="0" borderId="0" xfId="11" applyNumberFormat="1" applyFont="1" applyAlignment="1">
      <alignment vertical="center"/>
    </xf>
    <xf numFmtId="172" fontId="46" fillId="0" borderId="0" xfId="13" applyNumberFormat="1" applyFont="1" applyAlignment="1">
      <alignment vertical="center"/>
    </xf>
    <xf numFmtId="3" fontId="105" fillId="0" borderId="0" xfId="11" applyNumberFormat="1" applyFont="1" applyAlignment="1">
      <alignment vertical="center"/>
    </xf>
    <xf numFmtId="164" fontId="46" fillId="0" borderId="0" xfId="11" applyNumberFormat="1" applyFont="1"/>
    <xf numFmtId="3" fontId="75" fillId="21" borderId="23" xfId="11" applyNumberFormat="1" applyFont="1" applyFill="1" applyBorder="1" applyAlignment="1">
      <alignment horizontal="center"/>
    </xf>
    <xf numFmtId="172" fontId="74" fillId="21" borderId="32" xfId="11" applyNumberFormat="1" applyFont="1" applyFill="1" applyBorder="1" applyAlignment="1">
      <alignment vertical="center"/>
    </xf>
    <xf numFmtId="0" fontId="75" fillId="21" borderId="15" xfId="11" applyFont="1" applyFill="1" applyBorder="1" applyAlignment="1">
      <alignment horizontal="center" vertical="center"/>
    </xf>
    <xf numFmtId="173" fontId="75" fillId="21" borderId="15" xfId="11" applyNumberFormat="1" applyFont="1" applyFill="1" applyBorder="1" applyAlignment="1">
      <alignment vertical="center"/>
    </xf>
    <xf numFmtId="176" fontId="63" fillId="5" borderId="15" xfId="11" applyNumberFormat="1" applyFont="1" applyFill="1" applyBorder="1" applyAlignment="1">
      <alignment horizontal="center" vertical="center"/>
    </xf>
    <xf numFmtId="176" fontId="56" fillId="5" borderId="15" xfId="11" applyNumberFormat="1" applyFont="1" applyFill="1" applyBorder="1" applyAlignment="1">
      <alignment horizontal="center" vertical="center"/>
    </xf>
    <xf numFmtId="176" fontId="100" fillId="5" borderId="15" xfId="11" applyNumberFormat="1" applyFont="1" applyFill="1" applyBorder="1" applyAlignment="1">
      <alignment horizontal="center" vertical="center"/>
    </xf>
    <xf numFmtId="172" fontId="79" fillId="5" borderId="15" xfId="13" applyNumberFormat="1" applyFont="1" applyFill="1" applyBorder="1" applyAlignment="1">
      <alignment vertical="center"/>
    </xf>
    <xf numFmtId="170" fontId="106" fillId="3" borderId="0" xfId="0" applyNumberFormat="1" applyFont="1" applyFill="1" applyAlignment="1">
      <alignment horizontal="center" vertical="center"/>
    </xf>
    <xf numFmtId="170" fontId="106" fillId="2" borderId="0" xfId="0" applyNumberFormat="1" applyFont="1" applyFill="1" applyAlignment="1">
      <alignment horizontal="center" vertical="center"/>
    </xf>
    <xf numFmtId="0" fontId="67" fillId="2" borderId="0" xfId="0" applyFont="1" applyFill="1"/>
    <xf numFmtId="0" fontId="90" fillId="22" borderId="6" xfId="0" applyFont="1" applyFill="1" applyBorder="1" applyAlignment="1">
      <alignment horizontal="center" vertical="center" wrapText="1"/>
    </xf>
    <xf numFmtId="0" fontId="46" fillId="3" borderId="0" xfId="11" applyFont="1" applyFill="1" applyAlignment="1">
      <alignment horizontal="center" vertical="center"/>
    </xf>
    <xf numFmtId="172" fontId="67" fillId="3" borderId="0" xfId="13" applyNumberFormat="1" applyFont="1" applyFill="1" applyAlignment="1">
      <alignment vertical="center"/>
    </xf>
    <xf numFmtId="0" fontId="59" fillId="3" borderId="0" xfId="11" applyFont="1" applyFill="1" applyAlignment="1">
      <alignment vertical="center"/>
    </xf>
    <xf numFmtId="170" fontId="108" fillId="3" borderId="0" xfId="11" applyNumberFormat="1" applyFont="1" applyFill="1" applyAlignment="1">
      <alignment vertical="center"/>
    </xf>
    <xf numFmtId="170" fontId="108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172" fontId="1" fillId="3" borderId="0" xfId="13" applyNumberFormat="1" applyFont="1" applyFill="1" applyAlignment="1">
      <alignment vertical="center"/>
    </xf>
    <xf numFmtId="0" fontId="63" fillId="3" borderId="0" xfId="11" applyFont="1" applyFill="1" applyAlignment="1">
      <alignment vertical="center" wrapText="1"/>
    </xf>
    <xf numFmtId="3" fontId="46" fillId="3" borderId="0" xfId="11" applyNumberFormat="1" applyFont="1" applyFill="1" applyAlignment="1">
      <alignment horizontal="center" vertical="center"/>
    </xf>
    <xf numFmtId="183" fontId="70" fillId="2" borderId="0" xfId="18" applyNumberFormat="1" applyFont="1" applyFill="1"/>
    <xf numFmtId="173" fontId="74" fillId="21" borderId="23" xfId="11" applyNumberFormat="1" applyFont="1" applyFill="1" applyBorder="1" applyAlignment="1">
      <alignment horizontal="center" vertical="center"/>
    </xf>
    <xf numFmtId="3" fontId="53" fillId="21" borderId="23" xfId="11" applyNumberFormat="1" applyFont="1" applyFill="1" applyBorder="1" applyAlignment="1">
      <alignment horizontal="center" vertical="center"/>
    </xf>
    <xf numFmtId="172" fontId="53" fillId="21" borderId="23" xfId="11" applyNumberFormat="1" applyFont="1" applyFill="1" applyBorder="1" applyAlignment="1">
      <alignment horizontal="center" vertical="center"/>
    </xf>
    <xf numFmtId="173" fontId="75" fillId="21" borderId="23" xfId="11" applyNumberFormat="1" applyFont="1" applyFill="1" applyBorder="1" applyAlignment="1">
      <alignment horizontal="center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1" fillId="21" borderId="0" xfId="11" applyFont="1" applyFill="1" applyAlignment="1" applyProtection="1">
      <alignment horizontal="center" vertical="center"/>
      <protection locked="0"/>
    </xf>
    <xf numFmtId="0" fontId="110" fillId="2" borderId="0" xfId="11" applyFont="1" applyFill="1" applyAlignment="1" applyProtection="1">
      <alignment horizontal="left" indent="2"/>
      <protection locked="0"/>
    </xf>
    <xf numFmtId="170" fontId="42" fillId="2" borderId="0" xfId="11" applyNumberFormat="1" applyFont="1" applyFill="1" applyAlignment="1" applyProtection="1">
      <alignment horizontal="left" vertical="center"/>
      <protection locked="0"/>
    </xf>
    <xf numFmtId="0" fontId="43" fillId="2" borderId="0" xfId="0" applyFont="1" applyFill="1" applyProtection="1">
      <protection locked="0"/>
    </xf>
    <xf numFmtId="182" fontId="73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5" fillId="2" borderId="0" xfId="11" applyFont="1" applyFill="1" applyProtection="1">
      <protection locked="0"/>
    </xf>
    <xf numFmtId="0" fontId="52" fillId="2" borderId="0" xfId="11" applyFont="1" applyFill="1" applyAlignment="1" applyProtection="1">
      <alignment horizontal="left" indent="2"/>
      <protection locked="0"/>
    </xf>
    <xf numFmtId="0" fontId="53" fillId="21" borderId="0" xfId="11" applyFont="1" applyFill="1" applyAlignment="1" applyProtection="1">
      <alignment horizontal="center" vertical="center"/>
      <protection locked="0"/>
    </xf>
    <xf numFmtId="0" fontId="49" fillId="2" borderId="0" xfId="11" applyFont="1" applyFill="1" applyProtection="1">
      <protection locked="0"/>
    </xf>
    <xf numFmtId="3" fontId="44" fillId="2" borderId="34" xfId="11" applyNumberFormat="1" applyFont="1" applyFill="1" applyBorder="1" applyProtection="1">
      <protection locked="0"/>
    </xf>
    <xf numFmtId="179" fontId="46" fillId="2" borderId="34" xfId="1" applyNumberFormat="1" applyFont="1" applyFill="1" applyBorder="1" applyProtection="1">
      <protection locked="0"/>
    </xf>
    <xf numFmtId="0" fontId="47" fillId="2" borderId="0" xfId="11" applyFont="1" applyFill="1" applyProtection="1">
      <protection locked="0"/>
    </xf>
    <xf numFmtId="3" fontId="54" fillId="2" borderId="34" xfId="11" applyNumberFormat="1" applyFont="1" applyFill="1" applyBorder="1" applyAlignment="1">
      <alignment horizontal="center" vertical="center"/>
    </xf>
    <xf numFmtId="9" fontId="41" fillId="2" borderId="0" xfId="2" applyFont="1" applyFill="1" applyAlignment="1" applyProtection="1">
      <alignment horizontal="center" vertical="center"/>
      <protection locked="0"/>
    </xf>
    <xf numFmtId="172" fontId="46" fillId="0" borderId="0" xfId="11" applyNumberFormat="1" applyFont="1"/>
    <xf numFmtId="179" fontId="111" fillId="2" borderId="0" xfId="6" applyNumberFormat="1" applyFont="1" applyFill="1"/>
    <xf numFmtId="3" fontId="112" fillId="21" borderId="33" xfId="0" applyNumberFormat="1" applyFont="1" applyFill="1" applyBorder="1" applyAlignment="1">
      <alignment horizontal="center" vertical="center"/>
    </xf>
    <xf numFmtId="0" fontId="107" fillId="2" borderId="0" xfId="6" applyFont="1" applyFill="1" applyAlignment="1">
      <alignment vertical="center"/>
    </xf>
    <xf numFmtId="172" fontId="46" fillId="5" borderId="5" xfId="13" applyNumberFormat="1" applyFont="1" applyFill="1" applyBorder="1" applyAlignment="1">
      <alignment horizontal="right" vertical="center"/>
    </xf>
    <xf numFmtId="3" fontId="111" fillId="2" borderId="0" xfId="6" applyNumberFormat="1" applyFont="1" applyFill="1"/>
    <xf numFmtId="0" fontId="67" fillId="3" borderId="0" xfId="11" applyFont="1" applyFill="1" applyAlignment="1">
      <alignment vertical="center"/>
    </xf>
    <xf numFmtId="0" fontId="69" fillId="5" borderId="16" xfId="11" applyFont="1" applyFill="1" applyBorder="1" applyAlignment="1">
      <alignment horizontal="center" vertical="center"/>
    </xf>
    <xf numFmtId="0" fontId="69" fillId="5" borderId="17" xfId="11" applyFont="1" applyFill="1" applyBorder="1" applyAlignment="1">
      <alignment horizontal="center" vertical="center" wrapText="1"/>
    </xf>
    <xf numFmtId="172" fontId="69" fillId="5" borderId="18" xfId="13" applyNumberFormat="1" applyFont="1" applyFill="1" applyBorder="1" applyAlignment="1">
      <alignment horizontal="center" vertical="center" wrapText="1"/>
    </xf>
    <xf numFmtId="0" fontId="69" fillId="3" borderId="0" xfId="11" applyFont="1" applyFill="1" applyAlignment="1">
      <alignment vertical="center" wrapText="1"/>
    </xf>
    <xf numFmtId="0" fontId="113" fillId="3" borderId="0" xfId="11" applyFont="1" applyFill="1" applyAlignment="1">
      <alignment vertical="center" wrapText="1"/>
    </xf>
    <xf numFmtId="1" fontId="69" fillId="5" borderId="2" xfId="11" applyNumberFormat="1" applyFont="1" applyFill="1" applyBorder="1" applyAlignment="1">
      <alignment horizontal="center" vertical="center" wrapText="1"/>
    </xf>
    <xf numFmtId="1" fontId="69" fillId="5" borderId="7" xfId="11" applyNumberFormat="1" applyFont="1" applyFill="1" applyBorder="1" applyAlignment="1">
      <alignment horizontal="center" vertical="center"/>
    </xf>
    <xf numFmtId="179" fontId="69" fillId="5" borderId="7" xfId="1" applyNumberFormat="1" applyFont="1" applyFill="1" applyBorder="1" applyAlignment="1">
      <alignment horizontal="center" vertical="center"/>
    </xf>
    <xf numFmtId="0" fontId="74" fillId="21" borderId="2" xfId="11" applyFont="1" applyFill="1" applyBorder="1" applyAlignment="1">
      <alignment horizontal="center" vertical="center" wrapText="1"/>
    </xf>
    <xf numFmtId="3" fontId="74" fillId="21" borderId="2" xfId="11" applyNumberFormat="1" applyFont="1" applyFill="1" applyBorder="1" applyAlignment="1">
      <alignment horizontal="center" vertical="center" wrapText="1"/>
    </xf>
    <xf numFmtId="0" fontId="83" fillId="5" borderId="6" xfId="11" applyFont="1" applyFill="1" applyBorder="1" applyAlignment="1">
      <alignment horizontal="center" vertical="center" wrapText="1"/>
    </xf>
    <xf numFmtId="179" fontId="46" fillId="3" borderId="5" xfId="1" applyNumberFormat="1" applyFont="1" applyFill="1" applyBorder="1" applyAlignment="1">
      <alignment horizontal="right" vertical="center"/>
    </xf>
    <xf numFmtId="185" fontId="70" fillId="3" borderId="5" xfId="1" applyNumberFormat="1" applyFont="1" applyFill="1" applyBorder="1" applyAlignment="1">
      <alignment horizontal="center" vertical="center"/>
    </xf>
    <xf numFmtId="0" fontId="67" fillId="2" borderId="0" xfId="11" applyFont="1" applyFill="1" applyAlignment="1">
      <alignment vertical="center"/>
    </xf>
    <xf numFmtId="0" fontId="67" fillId="2" borderId="0" xfId="20" applyFont="1" applyFill="1"/>
    <xf numFmtId="183" fontId="72" fillId="2" borderId="0" xfId="18" applyNumberFormat="1" applyFont="1" applyFill="1" applyAlignment="1">
      <alignment vertical="center"/>
    </xf>
    <xf numFmtId="0" fontId="101" fillId="2" borderId="0" xfId="0" applyFont="1" applyFill="1"/>
    <xf numFmtId="176" fontId="63" fillId="5" borderId="11" xfId="0" applyNumberFormat="1" applyFont="1" applyFill="1" applyBorder="1" applyAlignment="1">
      <alignment horizontal="center" vertical="center"/>
    </xf>
    <xf numFmtId="176" fontId="63" fillId="5" borderId="11" xfId="0" applyNumberFormat="1" applyFont="1" applyFill="1" applyBorder="1" applyAlignment="1">
      <alignment horizontal="center" vertical="center" wrapText="1" shrinkToFit="1"/>
    </xf>
    <xf numFmtId="0" fontId="46" fillId="0" borderId="11" xfId="0" applyFont="1" applyBorder="1" applyAlignment="1">
      <alignment horizontal="center" vertical="center"/>
    </xf>
    <xf numFmtId="172" fontId="46" fillId="0" borderId="11" xfId="13" applyNumberFormat="1" applyFont="1" applyBorder="1" applyAlignment="1">
      <alignment horizontal="center" vertical="center"/>
    </xf>
    <xf numFmtId="3" fontId="63" fillId="5" borderId="11" xfId="13" applyNumberFormat="1" applyFont="1" applyFill="1" applyBorder="1" applyAlignment="1">
      <alignment horizontal="center" vertical="center"/>
    </xf>
    <xf numFmtId="0" fontId="110" fillId="2" borderId="0" xfId="11" applyFont="1" applyFill="1" applyAlignment="1" applyProtection="1">
      <alignment horizontal="left" vertical="center" indent="2"/>
      <protection locked="0"/>
    </xf>
    <xf numFmtId="0" fontId="88" fillId="5" borderId="10" xfId="7" applyFont="1" applyFill="1" applyBorder="1" applyAlignment="1">
      <alignment horizontal="center" vertical="center" wrapText="1"/>
    </xf>
    <xf numFmtId="17" fontId="88" fillId="5" borderId="10" xfId="7" applyNumberFormat="1" applyFont="1" applyFill="1" applyBorder="1" applyAlignment="1">
      <alignment horizontal="center" vertical="center" wrapText="1"/>
    </xf>
    <xf numFmtId="0" fontId="78" fillId="2" borderId="0" xfId="6" applyFont="1" applyFill="1" applyAlignment="1">
      <alignment wrapText="1"/>
    </xf>
    <xf numFmtId="167" fontId="78" fillId="0" borderId="10" xfId="8" applyNumberFormat="1" applyFont="1" applyBorder="1" applyAlignment="1">
      <alignment vertical="center" wrapText="1"/>
    </xf>
    <xf numFmtId="179" fontId="78" fillId="0" borderId="10" xfId="1" applyNumberFormat="1" applyFont="1" applyBorder="1" applyAlignment="1">
      <alignment horizontal="right" vertical="center" wrapText="1"/>
    </xf>
    <xf numFmtId="167" fontId="78" fillId="5" borderId="10" xfId="8" applyNumberFormat="1" applyFont="1" applyFill="1" applyBorder="1" applyAlignment="1">
      <alignment horizontal="right" vertical="center" wrapText="1"/>
    </xf>
    <xf numFmtId="179" fontId="75" fillId="21" borderId="10" xfId="1" applyNumberFormat="1" applyFont="1" applyFill="1" applyBorder="1" applyAlignment="1">
      <alignment vertical="center" wrapText="1"/>
    </xf>
    <xf numFmtId="179" fontId="75" fillId="21" borderId="10" xfId="1" applyNumberFormat="1" applyFont="1" applyFill="1" applyBorder="1" applyAlignment="1">
      <alignment horizontal="center" vertical="center" wrapText="1"/>
    </xf>
    <xf numFmtId="0" fontId="90" fillId="2" borderId="0" xfId="0" applyFont="1" applyFill="1" applyAlignment="1">
      <alignment horizontal="left" vertical="center" wrapText="1"/>
    </xf>
    <xf numFmtId="3" fontId="81" fillId="2" borderId="0" xfId="0" applyNumberFormat="1" applyFont="1" applyFill="1" applyAlignment="1">
      <alignment horizontal="center" vertical="center" wrapText="1"/>
    </xf>
    <xf numFmtId="172" fontId="90" fillId="2" borderId="0" xfId="13" applyNumberFormat="1" applyFont="1" applyFill="1" applyAlignment="1">
      <alignment horizontal="center" vertical="center" wrapText="1"/>
    </xf>
    <xf numFmtId="0" fontId="107" fillId="3" borderId="0" xfId="11" applyFont="1" applyFill="1" applyAlignment="1">
      <alignment vertical="center"/>
    </xf>
    <xf numFmtId="170" fontId="54" fillId="3" borderId="0" xfId="11" applyNumberFormat="1" applyFont="1" applyFill="1" applyAlignment="1">
      <alignment vertical="center"/>
    </xf>
    <xf numFmtId="0" fontId="115" fillId="2" borderId="0" xfId="11" applyFont="1" applyFill="1" applyAlignment="1">
      <alignment horizontal="center" vertical="center" wrapText="1"/>
    </xf>
    <xf numFmtId="172" fontId="115" fillId="2" borderId="0" xfId="13" applyNumberFormat="1" applyFont="1" applyFill="1" applyBorder="1" applyAlignment="1">
      <alignment horizontal="center" vertical="center" wrapText="1"/>
    </xf>
    <xf numFmtId="172" fontId="116" fillId="2" borderId="0" xfId="13" applyNumberFormat="1" applyFont="1" applyFill="1" applyBorder="1" applyAlignment="1">
      <alignment horizontal="center" vertical="center"/>
    </xf>
    <xf numFmtId="2" fontId="116" fillId="2" borderId="0" xfId="0" applyNumberFormat="1" applyFont="1" applyFill="1" applyAlignment="1">
      <alignment horizontal="center" vertical="center"/>
    </xf>
    <xf numFmtId="179" fontId="115" fillId="2" borderId="0" xfId="1" applyNumberFormat="1" applyFont="1" applyFill="1" applyBorder="1" applyAlignment="1">
      <alignment horizontal="center" vertical="center"/>
    </xf>
    <xf numFmtId="3" fontId="0" fillId="2" borderId="0" xfId="0" applyNumberFormat="1" applyFill="1"/>
    <xf numFmtId="179" fontId="70" fillId="3" borderId="0" xfId="1" applyNumberFormat="1" applyFont="1" applyFill="1" applyAlignment="1">
      <alignment vertical="center"/>
    </xf>
    <xf numFmtId="179" fontId="46" fillId="2" borderId="0" xfId="1" applyNumberFormat="1" applyFont="1" applyFill="1" applyAlignment="1">
      <alignment vertical="center"/>
    </xf>
    <xf numFmtId="187" fontId="70" fillId="2" borderId="0" xfId="18" applyNumberFormat="1" applyFont="1" applyFill="1"/>
    <xf numFmtId="186" fontId="72" fillId="2" borderId="0" xfId="11" applyNumberFormat="1" applyFont="1" applyFill="1" applyAlignment="1">
      <alignment vertical="center"/>
    </xf>
    <xf numFmtId="172" fontId="79" fillId="0" borderId="0" xfId="13" applyNumberFormat="1" applyFont="1" applyBorder="1" applyAlignment="1">
      <alignment vertical="center"/>
    </xf>
    <xf numFmtId="179" fontId="78" fillId="2" borderId="10" xfId="1" applyNumberFormat="1" applyFont="1" applyFill="1" applyBorder="1" applyAlignment="1">
      <alignment horizontal="right" vertical="center" wrapText="1"/>
    </xf>
    <xf numFmtId="0" fontId="11" fillId="9" borderId="19" xfId="0" applyFont="1" applyFill="1" applyBorder="1" applyAlignment="1" applyProtection="1">
      <alignment horizontal="center" vertical="center"/>
      <protection locked="0"/>
    </xf>
    <xf numFmtId="172" fontId="11" fillId="9" borderId="19" xfId="13" applyNumberFormat="1" applyFill="1" applyBorder="1" applyAlignment="1" applyProtection="1">
      <alignment horizontal="center" vertical="center"/>
      <protection locked="0"/>
    </xf>
    <xf numFmtId="3" fontId="114" fillId="0" borderId="19" xfId="0" applyNumberFormat="1" applyFont="1" applyBorder="1" applyAlignment="1">
      <alignment horizontal="right" vertical="center"/>
    </xf>
    <xf numFmtId="0" fontId="114" fillId="0" borderId="19" xfId="0" applyFont="1" applyBorder="1" applyAlignment="1">
      <alignment horizontal="right" vertical="center"/>
    </xf>
    <xf numFmtId="0" fontId="114" fillId="0" borderId="19" xfId="0" applyFont="1" applyBorder="1" applyAlignment="1">
      <alignment horizontal="center" vertical="center"/>
    </xf>
    <xf numFmtId="1" fontId="67" fillId="3" borderId="29" xfId="0" applyNumberFormat="1" applyFont="1" applyFill="1" applyBorder="1" applyAlignment="1">
      <alignment horizontal="center" vertical="center"/>
    </xf>
    <xf numFmtId="0" fontId="118" fillId="2" borderId="0" xfId="11" applyFont="1" applyFill="1" applyAlignment="1" applyProtection="1">
      <alignment horizontal="left" vertical="center" indent="2"/>
      <protection locked="0"/>
    </xf>
    <xf numFmtId="183" fontId="70" fillId="2" borderId="0" xfId="18" applyNumberFormat="1" applyFont="1" applyFill="1" applyAlignment="1">
      <alignment horizontal="center"/>
    </xf>
    <xf numFmtId="9" fontId="63" fillId="5" borderId="0" xfId="14" applyFont="1" applyFill="1" applyAlignment="1">
      <alignment horizontal="center" vertical="center"/>
    </xf>
    <xf numFmtId="0" fontId="119" fillId="0" borderId="19" xfId="0" applyFont="1" applyBorder="1" applyAlignment="1">
      <alignment horizontal="right" vertical="center"/>
    </xf>
    <xf numFmtId="42" fontId="89" fillId="21" borderId="2" xfId="21" applyFont="1" applyFill="1" applyBorder="1" applyAlignment="1">
      <alignment horizontal="center"/>
    </xf>
    <xf numFmtId="42" fontId="70" fillId="2" borderId="0" xfId="18" applyNumberFormat="1" applyFont="1" applyFill="1" applyAlignment="1">
      <alignment horizontal="center"/>
    </xf>
    <xf numFmtId="179" fontId="67" fillId="0" borderId="10" xfId="1" applyNumberFormat="1" applyFont="1" applyBorder="1" applyAlignment="1">
      <alignment horizontal="right" vertical="center" wrapText="1"/>
    </xf>
    <xf numFmtId="172" fontId="46" fillId="5" borderId="5" xfId="11" applyNumberFormat="1" applyFont="1" applyFill="1" applyBorder="1" applyAlignment="1">
      <alignment horizontal="right" vertical="center"/>
    </xf>
    <xf numFmtId="0" fontId="120" fillId="5" borderId="5" xfId="11" applyFont="1" applyFill="1" applyBorder="1" applyAlignment="1">
      <alignment horizontal="center" vertical="center" wrapText="1"/>
    </xf>
    <xf numFmtId="17" fontId="120" fillId="3" borderId="5" xfId="11" applyNumberFormat="1" applyFont="1" applyFill="1" applyBorder="1" applyAlignment="1">
      <alignment horizontal="center" vertical="center"/>
    </xf>
    <xf numFmtId="0" fontId="115" fillId="2" borderId="0" xfId="11" applyFont="1" applyFill="1" applyAlignment="1">
      <alignment horizontal="center" vertical="center"/>
    </xf>
    <xf numFmtId="2" fontId="67" fillId="3" borderId="29" xfId="0" applyNumberFormat="1" applyFont="1" applyFill="1" applyBorder="1" applyAlignment="1">
      <alignment horizontal="center" vertical="center"/>
    </xf>
    <xf numFmtId="179" fontId="67" fillId="3" borderId="29" xfId="1" applyNumberFormat="1" applyFont="1" applyFill="1" applyBorder="1" applyAlignment="1">
      <alignment horizontal="center" vertical="center"/>
    </xf>
    <xf numFmtId="0" fontId="121" fillId="5" borderId="0" xfId="11" applyFont="1" applyFill="1" applyAlignment="1">
      <alignment horizontal="center" vertical="center" wrapText="1"/>
    </xf>
    <xf numFmtId="41" fontId="0" fillId="0" borderId="0" xfId="24" applyFont="1"/>
    <xf numFmtId="179" fontId="72" fillId="3" borderId="0" xfId="1" applyNumberFormat="1" applyFont="1" applyFill="1"/>
    <xf numFmtId="179" fontId="70" fillId="3" borderId="0" xfId="11" applyNumberFormat="1" applyFont="1" applyFill="1"/>
    <xf numFmtId="9" fontId="67" fillId="2" borderId="0" xfId="14" applyFont="1" applyFill="1" applyAlignment="1">
      <alignment horizontal="center" vertical="center"/>
    </xf>
    <xf numFmtId="3" fontId="0" fillId="0" borderId="0" xfId="0" applyNumberFormat="1"/>
    <xf numFmtId="41" fontId="0" fillId="0" borderId="0" xfId="0" applyNumberFormat="1"/>
    <xf numFmtId="0" fontId="114" fillId="20" borderId="19" xfId="0" applyFont="1" applyFill="1" applyBorder="1" applyAlignment="1">
      <alignment horizontal="center" vertical="center"/>
    </xf>
    <xf numFmtId="3" fontId="114" fillId="20" borderId="19" xfId="0" applyNumberFormat="1" applyFont="1" applyFill="1" applyBorder="1" applyAlignment="1">
      <alignment horizontal="right" vertical="center"/>
    </xf>
    <xf numFmtId="0" fontId="114" fillId="20" borderId="19" xfId="0" applyFont="1" applyFill="1" applyBorder="1" applyAlignment="1">
      <alignment horizontal="right" vertical="center"/>
    </xf>
    <xf numFmtId="0" fontId="114" fillId="24" borderId="19" xfId="0" applyFont="1" applyFill="1" applyBorder="1" applyAlignment="1">
      <alignment horizontal="center" vertical="center"/>
    </xf>
    <xf numFmtId="3" fontId="114" fillId="24" borderId="19" xfId="0" applyNumberFormat="1" applyFont="1" applyFill="1" applyBorder="1" applyAlignment="1">
      <alignment horizontal="right" vertical="center"/>
    </xf>
    <xf numFmtId="0" fontId="114" fillId="24" borderId="19" xfId="0" applyFont="1" applyFill="1" applyBorder="1" applyAlignment="1">
      <alignment horizontal="right" vertical="center"/>
    </xf>
    <xf numFmtId="167" fontId="85" fillId="5" borderId="26" xfId="11" applyNumberFormat="1" applyFont="1" applyFill="1" applyBorder="1" applyAlignment="1">
      <alignment horizontal="center" vertical="center" wrapText="1"/>
    </xf>
    <xf numFmtId="167" fontId="85" fillId="5" borderId="26" xfId="11" applyNumberFormat="1" applyFont="1" applyFill="1" applyBorder="1" applyAlignment="1">
      <alignment horizontal="center" vertical="center" wrapText="1" shrinkToFit="1"/>
    </xf>
    <xf numFmtId="167" fontId="74" fillId="21" borderId="36" xfId="11" applyNumberFormat="1" applyFont="1" applyFill="1" applyBorder="1" applyAlignment="1">
      <alignment horizontal="center" vertical="center"/>
    </xf>
    <xf numFmtId="167" fontId="74" fillId="21" borderId="36" xfId="11" applyNumberFormat="1" applyFont="1" applyFill="1" applyBorder="1" applyAlignment="1">
      <alignment vertical="center"/>
    </xf>
    <xf numFmtId="0" fontId="76" fillId="3" borderId="0" xfId="11" applyFont="1" applyFill="1" applyAlignment="1">
      <alignment horizontal="center" vertical="center"/>
    </xf>
    <xf numFmtId="3" fontId="0" fillId="20" borderId="0" xfId="0" applyNumberFormat="1" applyFill="1"/>
    <xf numFmtId="0" fontId="122" fillId="0" borderId="19" xfId="0" applyFont="1" applyBorder="1" applyAlignment="1">
      <alignment horizontal="center" vertical="center"/>
    </xf>
    <xf numFmtId="3" fontId="122" fillId="0" borderId="19" xfId="0" applyNumberFormat="1" applyFont="1" applyBorder="1" applyAlignment="1">
      <alignment horizontal="right" vertical="center"/>
    </xf>
    <xf numFmtId="0" fontId="122" fillId="0" borderId="19" xfId="0" applyFont="1" applyBorder="1" applyAlignment="1">
      <alignment horizontal="right" vertical="center"/>
    </xf>
    <xf numFmtId="0" fontId="123" fillId="0" borderId="0" xfId="0" applyFont="1"/>
    <xf numFmtId="3" fontId="123" fillId="0" borderId="0" xfId="0" applyNumberFormat="1" applyFont="1"/>
    <xf numFmtId="41" fontId="122" fillId="0" borderId="19" xfId="24" applyFont="1" applyBorder="1" applyAlignment="1">
      <alignment horizontal="right" vertical="center"/>
    </xf>
    <xf numFmtId="3" fontId="101" fillId="2" borderId="0" xfId="0" applyNumberFormat="1" applyFont="1" applyFill="1"/>
    <xf numFmtId="1" fontId="115" fillId="2" borderId="0" xfId="11" applyNumberFormat="1" applyFont="1" applyFill="1" applyAlignment="1">
      <alignment horizontal="center" vertical="center" wrapText="1"/>
    </xf>
    <xf numFmtId="164" fontId="89" fillId="21" borderId="2" xfId="21" applyNumberFormat="1" applyFont="1" applyFill="1" applyBorder="1" applyAlignment="1">
      <alignment horizontal="center"/>
    </xf>
    <xf numFmtId="172" fontId="67" fillId="2" borderId="0" xfId="13" applyNumberFormat="1" applyFont="1" applyFill="1" applyBorder="1" applyAlignment="1">
      <alignment horizontal="center" vertical="center"/>
    </xf>
    <xf numFmtId="1" fontId="69" fillId="2" borderId="0" xfId="11" applyNumberFormat="1" applyFont="1" applyFill="1" applyAlignment="1">
      <alignment horizontal="center" vertical="center"/>
    </xf>
    <xf numFmtId="3" fontId="46" fillId="0" borderId="0" xfId="11" applyNumberFormat="1" applyFont="1"/>
    <xf numFmtId="167" fontId="87" fillId="21" borderId="36" xfId="11" applyNumberFormat="1" applyFont="1" applyFill="1" applyBorder="1" applyAlignment="1">
      <alignment horizontal="center" vertical="center"/>
    </xf>
    <xf numFmtId="167" fontId="74" fillId="21" borderId="36" xfId="13" applyNumberFormat="1" applyFont="1" applyFill="1" applyBorder="1" applyAlignment="1">
      <alignment vertical="center"/>
    </xf>
    <xf numFmtId="0" fontId="124" fillId="0" borderId="40" xfId="0" applyFont="1" applyBorder="1" applyAlignment="1">
      <alignment vertical="center"/>
    </xf>
    <xf numFmtId="167" fontId="67" fillId="2" borderId="40" xfId="19" applyNumberFormat="1" applyFont="1" applyFill="1" applyBorder="1" applyAlignment="1">
      <alignment vertical="center"/>
    </xf>
    <xf numFmtId="167" fontId="67" fillId="2" borderId="40" xfId="19" applyNumberFormat="1" applyFont="1" applyFill="1" applyBorder="1" applyAlignment="1">
      <alignment horizontal="right" vertical="center" wrapText="1"/>
    </xf>
    <xf numFmtId="167" fontId="67" fillId="18" borderId="40" xfId="19" applyNumberFormat="1" applyFont="1" applyFill="1" applyBorder="1" applyAlignment="1">
      <alignment horizontal="right" vertical="center" wrapText="1"/>
    </xf>
    <xf numFmtId="17" fontId="84" fillId="2" borderId="15" xfId="11" applyNumberFormat="1" applyFont="1" applyFill="1" applyBorder="1" applyAlignment="1">
      <alignment horizontal="left" vertical="center"/>
    </xf>
    <xf numFmtId="0" fontId="124" fillId="0" borderId="40" xfId="0" applyFont="1" applyBorder="1" applyAlignment="1">
      <alignment horizontal="center" vertical="center"/>
    </xf>
    <xf numFmtId="176" fontId="88" fillId="5" borderId="15" xfId="11" applyNumberFormat="1" applyFont="1" applyFill="1" applyBorder="1" applyAlignment="1">
      <alignment horizontal="center" vertical="center"/>
    </xf>
    <xf numFmtId="167" fontId="69" fillId="5" borderId="41" xfId="0" applyNumberFormat="1" applyFont="1" applyFill="1" applyBorder="1" applyAlignment="1">
      <alignment vertical="center"/>
    </xf>
    <xf numFmtId="0" fontId="69" fillId="2" borderId="0" xfId="20" applyFont="1" applyFill="1"/>
    <xf numFmtId="0" fontId="69" fillId="2" borderId="0" xfId="11" applyFont="1" applyFill="1" applyAlignment="1">
      <alignment vertical="center"/>
    </xf>
    <xf numFmtId="170" fontId="55" fillId="14" borderId="28" xfId="0" applyNumberFormat="1" applyFont="1" applyFill="1" applyBorder="1"/>
    <xf numFmtId="167" fontId="67" fillId="22" borderId="44" xfId="8" applyNumberFormat="1" applyFont="1" applyFill="1" applyBorder="1" applyAlignment="1">
      <alignment vertical="center"/>
    </xf>
    <xf numFmtId="172" fontId="84" fillId="0" borderId="15" xfId="11" applyNumberFormat="1" applyFont="1" applyBorder="1" applyAlignment="1">
      <alignment horizontal="left" vertical="center"/>
    </xf>
    <xf numFmtId="172" fontId="84" fillId="2" borderId="15" xfId="11" applyNumberFormat="1" applyFont="1" applyFill="1" applyBorder="1" applyAlignment="1">
      <alignment horizontal="left" vertical="center"/>
    </xf>
    <xf numFmtId="3" fontId="125" fillId="2" borderId="0" xfId="0" applyNumberFormat="1" applyFont="1" applyFill="1" applyAlignment="1">
      <alignment horizontal="center" vertical="center" wrapText="1"/>
    </xf>
    <xf numFmtId="172" fontId="125" fillId="2" borderId="0" xfId="13" applyNumberFormat="1" applyFont="1" applyFill="1" applyAlignment="1">
      <alignment horizontal="center" vertical="center" wrapText="1"/>
    </xf>
    <xf numFmtId="172" fontId="126" fillId="2" borderId="0" xfId="13" applyNumberFormat="1" applyFont="1" applyFill="1" applyAlignment="1">
      <alignment horizontal="center" vertical="center" wrapText="1"/>
    </xf>
    <xf numFmtId="172" fontId="75" fillId="21" borderId="15" xfId="11" applyNumberFormat="1" applyFont="1" applyFill="1" applyBorder="1" applyAlignment="1">
      <alignment horizontal="center" vertical="center"/>
    </xf>
    <xf numFmtId="172" fontId="46" fillId="0" borderId="0" xfId="13" applyNumberFormat="1" applyFont="1" applyBorder="1" applyAlignment="1">
      <alignment horizontal="center" vertical="center"/>
    </xf>
    <xf numFmtId="2" fontId="46" fillId="27" borderId="19" xfId="11" applyNumberFormat="1" applyFont="1" applyFill="1" applyBorder="1" applyAlignment="1">
      <alignment horizontal="left" vertical="center"/>
    </xf>
    <xf numFmtId="3" fontId="63" fillId="27" borderId="19" xfId="11" applyNumberFormat="1" applyFont="1" applyFill="1" applyBorder="1" applyAlignment="1">
      <alignment horizontal="center" vertical="center"/>
    </xf>
    <xf numFmtId="3" fontId="46" fillId="27" borderId="19" xfId="11" applyNumberFormat="1" applyFont="1" applyFill="1" applyBorder="1" applyAlignment="1">
      <alignment horizontal="center" vertical="center"/>
    </xf>
    <xf numFmtId="179" fontId="46" fillId="27" borderId="19" xfId="11" applyNumberFormat="1" applyFont="1" applyFill="1" applyBorder="1" applyAlignment="1">
      <alignment horizontal="right" vertical="center"/>
    </xf>
    <xf numFmtId="0" fontId="78" fillId="2" borderId="0" xfId="0" applyFont="1" applyFill="1"/>
    <xf numFmtId="0" fontId="116" fillId="2" borderId="0" xfId="1" applyNumberFormat="1" applyFont="1" applyFill="1" applyBorder="1" applyAlignment="1">
      <alignment horizontal="center" vertical="center"/>
    </xf>
    <xf numFmtId="1" fontId="116" fillId="2" borderId="0" xfId="1" applyNumberFormat="1" applyFont="1" applyFill="1" applyBorder="1" applyAlignment="1">
      <alignment horizontal="center" vertical="center"/>
    </xf>
    <xf numFmtId="164" fontId="74" fillId="21" borderId="2" xfId="11" applyNumberFormat="1" applyFont="1" applyFill="1" applyBorder="1" applyAlignment="1">
      <alignment horizontal="center" vertical="center" wrapText="1"/>
    </xf>
    <xf numFmtId="3" fontId="116" fillId="2" borderId="0" xfId="11" applyNumberFormat="1" applyFont="1" applyFill="1" applyAlignment="1">
      <alignment horizontal="center" vertical="center" wrapText="1"/>
    </xf>
    <xf numFmtId="0" fontId="74" fillId="2" borderId="0" xfId="11" applyFont="1" applyFill="1" applyAlignment="1">
      <alignment horizontal="center" vertical="center" wrapText="1"/>
    </xf>
    <xf numFmtId="3" fontId="74" fillId="2" borderId="0" xfId="11" applyNumberFormat="1" applyFont="1" applyFill="1" applyAlignment="1">
      <alignment horizontal="center" vertical="center" wrapText="1"/>
    </xf>
    <xf numFmtId="164" fontId="74" fillId="2" borderId="0" xfId="11" applyNumberFormat="1" applyFont="1" applyFill="1" applyAlignment="1">
      <alignment horizontal="center" vertical="center" wrapText="1"/>
    </xf>
    <xf numFmtId="0" fontId="0" fillId="2" borderId="0" xfId="0" applyFill="1" applyAlignment="1" applyProtection="1">
      <alignment horizontal="right"/>
      <protection locked="0"/>
    </xf>
    <xf numFmtId="3" fontId="54" fillId="2" borderId="51" xfId="11" applyNumberFormat="1" applyFont="1" applyFill="1" applyBorder="1" applyAlignment="1">
      <alignment horizontal="center" vertical="center"/>
    </xf>
    <xf numFmtId="9" fontId="54" fillId="2" borderId="51" xfId="2" applyFont="1" applyFill="1" applyBorder="1" applyAlignment="1">
      <alignment horizontal="center" vertical="center"/>
    </xf>
    <xf numFmtId="3" fontId="54" fillId="2" borderId="52" xfId="11" applyNumberFormat="1" applyFont="1" applyFill="1" applyBorder="1" applyAlignment="1">
      <alignment horizontal="center" vertical="center"/>
    </xf>
    <xf numFmtId="3" fontId="54" fillId="5" borderId="50" xfId="11" applyNumberFormat="1" applyFont="1" applyFill="1" applyBorder="1" applyAlignment="1">
      <alignment horizontal="center" vertical="center"/>
    </xf>
    <xf numFmtId="9" fontId="54" fillId="5" borderId="50" xfId="2" applyFont="1" applyFill="1" applyBorder="1" applyAlignment="1">
      <alignment horizontal="center" vertical="center"/>
    </xf>
    <xf numFmtId="9" fontId="54" fillId="2" borderId="52" xfId="2" applyFont="1" applyFill="1" applyBorder="1" applyAlignment="1">
      <alignment horizontal="center" vertical="center"/>
    </xf>
    <xf numFmtId="9" fontId="54" fillId="2" borderId="34" xfId="2" applyFont="1" applyFill="1" applyBorder="1" applyAlignment="1">
      <alignment horizontal="center" vertical="center"/>
    </xf>
    <xf numFmtId="0" fontId="112" fillId="21" borderId="2" xfId="0" applyFont="1" applyFill="1" applyBorder="1" applyAlignment="1">
      <alignment horizontal="right" vertical="center"/>
    </xf>
    <xf numFmtId="3" fontId="112" fillId="21" borderId="2" xfId="0" applyNumberFormat="1" applyFont="1" applyFill="1" applyBorder="1" applyAlignment="1">
      <alignment horizontal="center" vertical="center"/>
    </xf>
    <xf numFmtId="167" fontId="68" fillId="5" borderId="15" xfId="11" applyNumberFormat="1" applyFont="1" applyFill="1" applyBorder="1" applyAlignment="1">
      <alignment vertical="center"/>
    </xf>
    <xf numFmtId="175" fontId="46" fillId="14" borderId="5" xfId="13" applyNumberFormat="1" applyFont="1" applyFill="1" applyBorder="1" applyAlignment="1">
      <alignment vertical="center"/>
    </xf>
    <xf numFmtId="0" fontId="107" fillId="3" borderId="0" xfId="11" applyFont="1" applyFill="1" applyAlignment="1">
      <alignment horizontal="center" vertical="center"/>
    </xf>
    <xf numFmtId="177" fontId="81" fillId="3" borderId="0" xfId="11" applyNumberFormat="1" applyFont="1" applyFill="1" applyAlignment="1">
      <alignment horizontal="center" vertical="center"/>
    </xf>
    <xf numFmtId="0" fontId="124" fillId="0" borderId="0" xfId="0" applyFont="1" applyAlignment="1">
      <alignment vertical="center"/>
    </xf>
    <xf numFmtId="179" fontId="0" fillId="2" borderId="0" xfId="0" applyNumberFormat="1" applyFill="1"/>
    <xf numFmtId="164" fontId="70" fillId="0" borderId="0" xfId="18" applyNumberFormat="1" applyFont="1"/>
    <xf numFmtId="0" fontId="101" fillId="0" borderId="0" xfId="0" applyFont="1" applyAlignment="1">
      <alignment wrapText="1"/>
    </xf>
    <xf numFmtId="0" fontId="46" fillId="2" borderId="0" xfId="11" applyFont="1" applyFill="1" applyAlignment="1">
      <alignment horizontal="center" vertical="center"/>
    </xf>
    <xf numFmtId="167" fontId="69" fillId="5" borderId="41" xfId="0" applyNumberFormat="1" applyFont="1" applyFill="1" applyBorder="1" applyAlignment="1">
      <alignment horizontal="center" vertical="center"/>
    </xf>
    <xf numFmtId="0" fontId="127" fillId="23" borderId="2" xfId="0" applyFont="1" applyFill="1" applyBorder="1" applyAlignment="1" applyProtection="1">
      <alignment horizontal="right"/>
      <protection locked="0"/>
    </xf>
    <xf numFmtId="3" fontId="54" fillId="23" borderId="50" xfId="11" applyNumberFormat="1" applyFont="1" applyFill="1" applyBorder="1" applyAlignment="1">
      <alignment horizontal="center" vertical="center"/>
    </xf>
    <xf numFmtId="9" fontId="54" fillId="23" borderId="50" xfId="2" applyFont="1" applyFill="1" applyBorder="1" applyAlignment="1">
      <alignment horizontal="center" vertical="center"/>
    </xf>
    <xf numFmtId="167" fontId="67" fillId="2" borderId="57" xfId="19" applyNumberFormat="1" applyFont="1" applyFill="1" applyBorder="1" applyAlignment="1">
      <alignment vertical="center"/>
    </xf>
    <xf numFmtId="167" fontId="67" fillId="2" borderId="57" xfId="19" applyNumberFormat="1" applyFont="1" applyFill="1" applyBorder="1" applyAlignment="1">
      <alignment horizontal="right" vertical="center" wrapText="1"/>
    </xf>
    <xf numFmtId="167" fontId="67" fillId="18" borderId="57" xfId="19" applyNumberFormat="1" applyFont="1" applyFill="1" applyBorder="1" applyAlignment="1">
      <alignment horizontal="right" vertical="center" wrapText="1"/>
    </xf>
    <xf numFmtId="167" fontId="46" fillId="2" borderId="0" xfId="11" applyNumberFormat="1" applyFont="1" applyFill="1"/>
    <xf numFmtId="176" fontId="56" fillId="5" borderId="46" xfId="11" applyNumberFormat="1" applyFont="1" applyFill="1" applyBorder="1" applyAlignment="1">
      <alignment vertical="center"/>
    </xf>
    <xf numFmtId="176" fontId="56" fillId="5" borderId="47" xfId="11" applyNumberFormat="1" applyFont="1" applyFill="1" applyBorder="1" applyAlignment="1">
      <alignment vertical="center"/>
    </xf>
    <xf numFmtId="167" fontId="67" fillId="22" borderId="58" xfId="8" applyNumberFormat="1" applyFont="1" applyFill="1" applyBorder="1" applyAlignment="1">
      <alignment vertical="center"/>
    </xf>
    <xf numFmtId="164" fontId="70" fillId="3" borderId="0" xfId="11" applyNumberFormat="1" applyFont="1" applyFill="1" applyAlignment="1">
      <alignment horizontal="center" vertical="center"/>
    </xf>
    <xf numFmtId="3" fontId="70" fillId="0" borderId="0" xfId="11" applyNumberFormat="1" applyFont="1"/>
    <xf numFmtId="173" fontId="70" fillId="0" borderId="0" xfId="11" applyNumberFormat="1" applyFont="1"/>
    <xf numFmtId="172" fontId="46" fillId="3" borderId="60" xfId="13" applyNumberFormat="1" applyFont="1" applyFill="1" applyBorder="1" applyAlignment="1">
      <alignment vertical="center"/>
    </xf>
    <xf numFmtId="167" fontId="67" fillId="2" borderId="0" xfId="11" applyNumberFormat="1" applyFont="1" applyFill="1" applyAlignment="1">
      <alignment vertical="center"/>
    </xf>
    <xf numFmtId="167" fontId="67" fillId="2" borderId="59" xfId="19" applyNumberFormat="1" applyFont="1" applyFill="1" applyBorder="1" applyAlignment="1">
      <alignment vertical="center"/>
    </xf>
    <xf numFmtId="167" fontId="67" fillId="2" borderId="59" xfId="19" applyNumberFormat="1" applyFont="1" applyFill="1" applyBorder="1" applyAlignment="1">
      <alignment horizontal="right" vertical="center" wrapText="1"/>
    </xf>
    <xf numFmtId="167" fontId="67" fillId="18" borderId="59" xfId="19" applyNumberFormat="1" applyFont="1" applyFill="1" applyBorder="1" applyAlignment="1">
      <alignment horizontal="right" vertical="center" wrapText="1"/>
    </xf>
    <xf numFmtId="167" fontId="69" fillId="5" borderId="41" xfId="0" applyNumberFormat="1" applyFont="1" applyFill="1" applyBorder="1" applyAlignment="1">
      <alignment horizontal="left" vertical="center"/>
    </xf>
    <xf numFmtId="0" fontId="67" fillId="0" borderId="40" xfId="0" applyFont="1" applyBorder="1" applyAlignment="1">
      <alignment horizontal="left" vertical="center"/>
    </xf>
    <xf numFmtId="0" fontId="78" fillId="0" borderId="61" xfId="0" applyFont="1" applyBorder="1" applyAlignment="1">
      <alignment horizontal="left" vertical="center"/>
    </xf>
    <xf numFmtId="3" fontId="44" fillId="2" borderId="34" xfId="11" applyNumberFormat="1" applyFont="1" applyFill="1" applyBorder="1" applyAlignment="1" applyProtection="1">
      <alignment vertical="center"/>
      <protection locked="0"/>
    </xf>
    <xf numFmtId="179" fontId="46" fillId="2" borderId="34" xfId="26" applyNumberFormat="1" applyFont="1" applyFill="1" applyBorder="1" applyAlignment="1" applyProtection="1">
      <alignment vertical="center"/>
      <protection locked="0"/>
    </xf>
    <xf numFmtId="9" fontId="46" fillId="2" borderId="34" xfId="27" applyFont="1" applyFill="1" applyBorder="1" applyAlignment="1" applyProtection="1">
      <alignment horizontal="center"/>
      <protection locked="0"/>
    </xf>
    <xf numFmtId="0" fontId="1" fillId="2" borderId="0" xfId="28" applyFill="1" applyProtection="1">
      <protection locked="0"/>
    </xf>
    <xf numFmtId="0" fontId="124" fillId="0" borderId="0" xfId="0" applyFont="1" applyAlignment="1">
      <alignment horizontal="center" vertical="center"/>
    </xf>
    <xf numFmtId="167" fontId="67" fillId="2" borderId="0" xfId="19" applyNumberFormat="1" applyFont="1" applyFill="1" applyAlignment="1">
      <alignment vertical="center"/>
    </xf>
    <xf numFmtId="167" fontId="67" fillId="2" borderId="0" xfId="19" applyNumberFormat="1" applyFont="1" applyFill="1" applyAlignment="1">
      <alignment horizontal="right" vertical="center" wrapText="1"/>
    </xf>
    <xf numFmtId="167" fontId="67" fillId="18" borderId="0" xfId="19" applyNumberFormat="1" applyFont="1" applyFill="1" applyAlignment="1">
      <alignment horizontal="right" vertical="center" wrapText="1"/>
    </xf>
    <xf numFmtId="173" fontId="46" fillId="3" borderId="5" xfId="13" applyNumberFormat="1" applyFont="1" applyFill="1" applyBorder="1" applyAlignment="1">
      <alignment horizontal="right" vertical="center"/>
    </xf>
    <xf numFmtId="173" fontId="70" fillId="3" borderId="5" xfId="1" applyNumberFormat="1" applyFont="1" applyFill="1" applyBorder="1" applyAlignment="1">
      <alignment horizontal="center" vertical="center"/>
    </xf>
    <xf numFmtId="173" fontId="46" fillId="5" borderId="5" xfId="13" applyNumberFormat="1" applyFont="1" applyFill="1" applyBorder="1" applyAlignment="1">
      <alignment horizontal="right" vertical="center"/>
    </xf>
    <xf numFmtId="173" fontId="46" fillId="5" borderId="5" xfId="11" applyNumberFormat="1" applyFont="1" applyFill="1" applyBorder="1" applyAlignment="1">
      <alignment horizontal="right" vertical="center"/>
    </xf>
    <xf numFmtId="173" fontId="46" fillId="3" borderId="5" xfId="11" applyNumberFormat="1" applyFont="1" applyFill="1" applyBorder="1" applyAlignment="1">
      <alignment horizontal="center"/>
    </xf>
    <xf numFmtId="173" fontId="70" fillId="3" borderId="5" xfId="13" applyNumberFormat="1" applyFont="1" applyFill="1" applyBorder="1" applyAlignment="1">
      <alignment horizontal="right" vertical="center"/>
    </xf>
    <xf numFmtId="0" fontId="107" fillId="3" borderId="0" xfId="0" applyFont="1" applyFill="1" applyAlignment="1">
      <alignment vertical="center"/>
    </xf>
    <xf numFmtId="170" fontId="57" fillId="3" borderId="0" xfId="0" applyNumberFormat="1" applyFont="1" applyFill="1" applyAlignment="1">
      <alignment vertical="center"/>
    </xf>
    <xf numFmtId="0" fontId="83" fillId="5" borderId="6" xfId="11" applyFont="1" applyFill="1" applyBorder="1" applyAlignment="1">
      <alignment vertical="center" wrapText="1"/>
    </xf>
    <xf numFmtId="0" fontId="69" fillId="6" borderId="0" xfId="11" applyFont="1" applyFill="1" applyAlignment="1">
      <alignment horizontal="center" vertical="center" textRotation="90"/>
    </xf>
    <xf numFmtId="172" fontId="127" fillId="3" borderId="1" xfId="13" applyNumberFormat="1" applyFont="1" applyFill="1" applyBorder="1" applyAlignment="1">
      <alignment horizontal="center" vertical="center"/>
    </xf>
    <xf numFmtId="172" fontId="128" fillId="6" borderId="23" xfId="11" applyNumberFormat="1" applyFont="1" applyFill="1" applyBorder="1" applyAlignment="1">
      <alignment horizontal="center" vertical="center"/>
    </xf>
    <xf numFmtId="172" fontId="127" fillId="3" borderId="24" xfId="13" applyNumberFormat="1" applyFont="1" applyFill="1" applyBorder="1" applyAlignment="1">
      <alignment horizontal="center" vertical="center"/>
    </xf>
    <xf numFmtId="167" fontId="69" fillId="5" borderId="0" xfId="0" applyNumberFormat="1" applyFont="1" applyFill="1" applyAlignment="1">
      <alignment vertical="center"/>
    </xf>
    <xf numFmtId="1" fontId="113" fillId="2" borderId="0" xfId="11" applyNumberFormat="1" applyFont="1" applyFill="1" applyAlignment="1">
      <alignment horizontal="center" vertical="center" wrapText="1"/>
    </xf>
    <xf numFmtId="172" fontId="101" fillId="2" borderId="0" xfId="0" applyNumberFormat="1" applyFont="1" applyFill="1"/>
    <xf numFmtId="172" fontId="66" fillId="3" borderId="0" xfId="13" applyNumberFormat="1" applyFont="1" applyFill="1" applyBorder="1" applyAlignment="1">
      <alignment horizontal="center" vertical="center"/>
    </xf>
    <xf numFmtId="172" fontId="67" fillId="5" borderId="0" xfId="13" applyNumberFormat="1" applyFont="1" applyFill="1" applyBorder="1" applyAlignment="1">
      <alignment vertical="center"/>
    </xf>
    <xf numFmtId="172" fontId="37" fillId="2" borderId="0" xfId="13" applyNumberFormat="1" applyFont="1" applyFill="1" applyBorder="1" applyAlignment="1">
      <alignment horizontal="center" vertical="center"/>
    </xf>
    <xf numFmtId="179" fontId="69" fillId="2" borderId="0" xfId="1" applyNumberFormat="1" applyFont="1" applyFill="1" applyAlignment="1">
      <alignment horizontal="center" vertical="center"/>
    </xf>
    <xf numFmtId="0" fontId="69" fillId="7" borderId="0" xfId="11" applyFont="1" applyFill="1" applyAlignment="1">
      <alignment horizontal="center" vertical="center" wrapText="1"/>
    </xf>
    <xf numFmtId="176" fontId="100" fillId="5" borderId="31" xfId="11" applyNumberFormat="1" applyFont="1" applyFill="1" applyBorder="1" applyAlignment="1">
      <alignment horizontal="center" vertical="center"/>
    </xf>
    <xf numFmtId="1" fontId="113" fillId="3" borderId="0" xfId="11" applyNumberFormat="1" applyFont="1" applyFill="1" applyAlignment="1">
      <alignment vertical="center" wrapText="1"/>
    </xf>
    <xf numFmtId="0" fontId="86" fillId="2" borderId="0" xfId="0" applyFont="1" applyFill="1" applyAlignment="1" applyProtection="1">
      <alignment horizontal="center" vertical="center"/>
      <protection locked="0"/>
    </xf>
    <xf numFmtId="182" fontId="59" fillId="2" borderId="0" xfId="0" applyNumberFormat="1" applyFont="1" applyFill="1" applyAlignment="1" applyProtection="1">
      <alignment horizontal="center" vertical="center"/>
      <protection locked="0"/>
    </xf>
    <xf numFmtId="0" fontId="107" fillId="3" borderId="0" xfId="11" applyFont="1" applyFill="1" applyAlignment="1">
      <alignment horizontal="center" vertical="center" wrapText="1" shrinkToFit="1"/>
    </xf>
    <xf numFmtId="0" fontId="107" fillId="0" borderId="0" xfId="11" applyFont="1" applyAlignment="1">
      <alignment horizontal="center" vertical="center" wrapText="1" shrinkToFit="1"/>
    </xf>
    <xf numFmtId="170" fontId="57" fillId="0" borderId="0" xfId="11" applyNumberFormat="1" applyFont="1" applyAlignment="1">
      <alignment horizontal="center" vertical="center"/>
    </xf>
    <xf numFmtId="0" fontId="55" fillId="5" borderId="1" xfId="11" applyFont="1" applyFill="1" applyBorder="1" applyAlignment="1">
      <alignment horizontal="center" vertical="center" wrapText="1" shrinkToFit="1"/>
    </xf>
    <xf numFmtId="0" fontId="78" fillId="0" borderId="61" xfId="0" applyFont="1" applyBorder="1" applyAlignment="1">
      <alignment horizontal="left" vertical="center"/>
    </xf>
    <xf numFmtId="167" fontId="69" fillId="5" borderId="55" xfId="0" applyNumberFormat="1" applyFont="1" applyFill="1" applyBorder="1" applyAlignment="1">
      <alignment horizontal="center" vertical="center"/>
    </xf>
    <xf numFmtId="167" fontId="69" fillId="5" borderId="0" xfId="0" applyNumberFormat="1" applyFont="1" applyFill="1" applyAlignment="1">
      <alignment horizontal="center" vertical="center"/>
    </xf>
    <xf numFmtId="167" fontId="69" fillId="5" borderId="56" xfId="0" applyNumberFormat="1" applyFont="1" applyFill="1" applyBorder="1" applyAlignment="1">
      <alignment horizontal="center" vertical="center"/>
    </xf>
    <xf numFmtId="0" fontId="69" fillId="7" borderId="0" xfId="11" applyFont="1" applyFill="1" applyAlignment="1">
      <alignment horizontal="center" vertical="center" textRotation="90"/>
    </xf>
    <xf numFmtId="0" fontId="69" fillId="25" borderId="55" xfId="11" applyFont="1" applyFill="1" applyBorder="1" applyAlignment="1">
      <alignment horizontal="center" vertical="center" textRotation="90"/>
    </xf>
    <xf numFmtId="0" fontId="69" fillId="25" borderId="0" xfId="11" applyFont="1" applyFill="1" applyAlignment="1">
      <alignment horizontal="center" vertical="center" textRotation="90"/>
    </xf>
    <xf numFmtId="0" fontId="69" fillId="6" borderId="42" xfId="11" applyFont="1" applyFill="1" applyBorder="1" applyAlignment="1">
      <alignment horizontal="center" vertical="center" textRotation="90"/>
    </xf>
    <xf numFmtId="0" fontId="107" fillId="3" borderId="0" xfId="11" applyFont="1" applyFill="1" applyAlignment="1">
      <alignment horizontal="center"/>
    </xf>
    <xf numFmtId="170" fontId="81" fillId="3" borderId="0" xfId="11" applyNumberFormat="1" applyFont="1" applyFill="1" applyAlignment="1">
      <alignment horizontal="center"/>
    </xf>
    <xf numFmtId="0" fontId="78" fillId="0" borderId="69" xfId="0" applyFont="1" applyBorder="1" applyAlignment="1">
      <alignment horizontal="left" vertical="center"/>
    </xf>
    <xf numFmtId="0" fontId="78" fillId="0" borderId="70" xfId="0" applyFont="1" applyBorder="1" applyAlignment="1">
      <alignment horizontal="left" vertical="center"/>
    </xf>
    <xf numFmtId="177" fontId="59" fillId="3" borderId="0" xfId="11" applyNumberFormat="1" applyFont="1" applyFill="1" applyAlignment="1">
      <alignment horizontal="center"/>
    </xf>
    <xf numFmtId="0" fontId="109" fillId="3" borderId="0" xfId="11" applyFont="1" applyFill="1" applyAlignment="1">
      <alignment horizontal="center"/>
    </xf>
    <xf numFmtId="170" fontId="82" fillId="3" borderId="4" xfId="11" applyNumberFormat="1" applyFont="1" applyFill="1" applyBorder="1" applyAlignment="1">
      <alignment horizontal="center"/>
    </xf>
    <xf numFmtId="170" fontId="54" fillId="3" borderId="0" xfId="11" applyNumberFormat="1" applyFont="1" applyFill="1" applyAlignment="1">
      <alignment horizontal="center" vertical="center"/>
    </xf>
    <xf numFmtId="170" fontId="55" fillId="5" borderId="28" xfId="0" applyNumberFormat="1" applyFont="1" applyFill="1" applyBorder="1" applyAlignment="1">
      <alignment horizontal="center"/>
    </xf>
    <xf numFmtId="170" fontId="55" fillId="14" borderId="28" xfId="0" applyNumberFormat="1" applyFont="1" applyFill="1" applyBorder="1" applyAlignment="1">
      <alignment horizontal="center"/>
    </xf>
    <xf numFmtId="176" fontId="56" fillId="14" borderId="53" xfId="11" applyNumberFormat="1" applyFont="1" applyFill="1" applyBorder="1" applyAlignment="1">
      <alignment horizontal="center" vertical="center" wrapText="1" shrinkToFit="1"/>
    </xf>
    <xf numFmtId="176" fontId="56" fillId="14" borderId="4" xfId="11" applyNumberFormat="1" applyFont="1" applyFill="1" applyBorder="1" applyAlignment="1">
      <alignment horizontal="center" vertical="center" wrapText="1" shrinkToFit="1"/>
    </xf>
    <xf numFmtId="170" fontId="81" fillId="3" borderId="35" xfId="0" applyNumberFormat="1" applyFont="1" applyFill="1" applyBorder="1" applyAlignment="1">
      <alignment horizontal="center"/>
    </xf>
    <xf numFmtId="0" fontId="78" fillId="25" borderId="45" xfId="6" applyFont="1" applyFill="1" applyBorder="1" applyAlignment="1">
      <alignment horizontal="center" vertical="center" wrapText="1"/>
    </xf>
    <xf numFmtId="0" fontId="78" fillId="25" borderId="49" xfId="6" applyFont="1" applyFill="1" applyBorder="1" applyAlignment="1">
      <alignment horizontal="center" vertical="center" wrapText="1"/>
    </xf>
    <xf numFmtId="0" fontId="78" fillId="26" borderId="48" xfId="6" applyFont="1" applyFill="1" applyBorder="1" applyAlignment="1">
      <alignment horizontal="center" vertical="center" wrapText="1"/>
    </xf>
    <xf numFmtId="0" fontId="78" fillId="26" borderId="49" xfId="6" applyFont="1" applyFill="1" applyBorder="1" applyAlignment="1">
      <alignment horizontal="center" vertical="center" wrapText="1"/>
    </xf>
    <xf numFmtId="0" fontId="78" fillId="6" borderId="48" xfId="6" applyFont="1" applyFill="1" applyBorder="1" applyAlignment="1">
      <alignment horizontal="center" vertical="center" wrapText="1"/>
    </xf>
    <xf numFmtId="0" fontId="78" fillId="6" borderId="49" xfId="6" applyFont="1" applyFill="1" applyBorder="1" applyAlignment="1">
      <alignment horizontal="center" vertical="center" wrapText="1"/>
    </xf>
    <xf numFmtId="176" fontId="56" fillId="5" borderId="46" xfId="11" applyNumberFormat="1" applyFont="1" applyFill="1" applyBorder="1" applyAlignment="1">
      <alignment horizontal="center" vertical="center"/>
    </xf>
    <xf numFmtId="176" fontId="56" fillId="5" borderId="54" xfId="11" applyNumberFormat="1" applyFont="1" applyFill="1" applyBorder="1" applyAlignment="1">
      <alignment horizontal="center" vertical="center"/>
    </xf>
    <xf numFmtId="176" fontId="56" fillId="5" borderId="47" xfId="11" applyNumberFormat="1" applyFont="1" applyFill="1" applyBorder="1" applyAlignment="1">
      <alignment horizontal="center" vertical="center"/>
    </xf>
    <xf numFmtId="0" fontId="107" fillId="3" borderId="0" xfId="11" applyFont="1" applyFill="1" applyAlignment="1">
      <alignment horizontal="center" vertical="center"/>
    </xf>
    <xf numFmtId="177" fontId="81" fillId="3" borderId="0" xfId="11" applyNumberFormat="1" applyFont="1" applyFill="1" applyAlignment="1">
      <alignment horizontal="center" vertical="center"/>
    </xf>
    <xf numFmtId="0" fontId="63" fillId="5" borderId="12" xfId="0" applyFont="1" applyFill="1" applyBorder="1" applyAlignment="1">
      <alignment horizontal="center" vertical="center"/>
    </xf>
    <xf numFmtId="0" fontId="63" fillId="5" borderId="13" xfId="0" applyFont="1" applyFill="1" applyBorder="1" applyAlignment="1">
      <alignment horizontal="center" vertical="center"/>
    </xf>
    <xf numFmtId="0" fontId="63" fillId="5" borderId="14" xfId="0" applyFont="1" applyFill="1" applyBorder="1" applyAlignment="1">
      <alignment horizontal="center" vertical="center"/>
    </xf>
    <xf numFmtId="0" fontId="107" fillId="3" borderId="0" xfId="0" applyFont="1" applyFill="1" applyAlignment="1">
      <alignment horizontal="center" vertical="center"/>
    </xf>
    <xf numFmtId="170" fontId="57" fillId="3" borderId="0" xfId="0" applyNumberFormat="1" applyFont="1" applyFill="1" applyAlignment="1">
      <alignment horizontal="center" vertical="center"/>
    </xf>
    <xf numFmtId="1" fontId="63" fillId="5" borderId="27" xfId="11" applyNumberFormat="1" applyFont="1" applyFill="1" applyBorder="1" applyAlignment="1">
      <alignment horizontal="center" vertical="center" wrapText="1"/>
    </xf>
    <xf numFmtId="1" fontId="63" fillId="5" borderId="3" xfId="11" applyNumberFormat="1" applyFont="1" applyFill="1" applyBorder="1" applyAlignment="1">
      <alignment horizontal="center" vertical="center" wrapText="1"/>
    </xf>
    <xf numFmtId="170" fontId="54" fillId="3" borderId="4" xfId="11" applyNumberFormat="1" applyFont="1" applyFill="1" applyBorder="1" applyAlignment="1">
      <alignment horizontal="center" vertical="center"/>
    </xf>
    <xf numFmtId="0" fontId="69" fillId="3" borderId="37" xfId="11" applyFont="1" applyFill="1" applyBorder="1" applyAlignment="1">
      <alignment horizontal="center" vertical="center" wrapText="1"/>
    </xf>
    <xf numFmtId="0" fontId="69" fillId="3" borderId="38" xfId="11" applyFont="1" applyFill="1" applyBorder="1" applyAlignment="1">
      <alignment horizontal="center" vertical="center" wrapText="1"/>
    </xf>
    <xf numFmtId="0" fontId="69" fillId="3" borderId="39" xfId="11" applyFont="1" applyFill="1" applyBorder="1" applyAlignment="1">
      <alignment horizontal="center" vertical="center" wrapText="1"/>
    </xf>
    <xf numFmtId="173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3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8" fontId="40" fillId="0" borderId="0" xfId="16" applyNumberFormat="1" applyFont="1" applyAlignment="1">
      <alignment horizontal="center" vertical="center" wrapText="1"/>
    </xf>
    <xf numFmtId="0" fontId="12" fillId="8" borderId="5" xfId="11" applyFont="1" applyFill="1" applyBorder="1" applyAlignment="1">
      <alignment horizontal="center" vertical="center"/>
    </xf>
    <xf numFmtId="0" fontId="3" fillId="16" borderId="8" xfId="11" applyFont="1" applyFill="1" applyBorder="1" applyAlignment="1">
      <alignment horizontal="center" vertical="center" wrapText="1"/>
    </xf>
    <xf numFmtId="0" fontId="3" fillId="16" borderId="28" xfId="11" applyFont="1" applyFill="1" applyBorder="1" applyAlignment="1">
      <alignment horizontal="center" vertical="center" wrapText="1"/>
    </xf>
    <xf numFmtId="0" fontId="3" fillId="16" borderId="9" xfId="11" applyFont="1" applyFill="1" applyBorder="1" applyAlignment="1">
      <alignment horizontal="center" vertical="center" wrapText="1"/>
    </xf>
    <xf numFmtId="0" fontId="3" fillId="16" borderId="5" xfId="11" applyFont="1" applyFill="1" applyBorder="1" applyAlignment="1">
      <alignment horizontal="center" vertical="center" wrapText="1"/>
    </xf>
    <xf numFmtId="0" fontId="69" fillId="7" borderId="42" xfId="11" applyFont="1" applyFill="1" applyBorder="1" applyAlignment="1">
      <alignment horizontal="center" vertical="center" wrapText="1"/>
    </xf>
    <xf numFmtId="167" fontId="69" fillId="5" borderId="43" xfId="0" applyNumberFormat="1" applyFont="1" applyFill="1" applyBorder="1" applyAlignment="1">
      <alignment horizontal="center" vertical="center"/>
    </xf>
    <xf numFmtId="167" fontId="69" fillId="5" borderId="42" xfId="0" applyNumberFormat="1" applyFont="1" applyFill="1" applyBorder="1" applyAlignment="1">
      <alignment horizontal="center" vertical="center"/>
    </xf>
    <xf numFmtId="0" fontId="69" fillId="25" borderId="55" xfId="11" applyFont="1" applyFill="1" applyBorder="1" applyAlignment="1">
      <alignment horizontal="center" vertical="center" wrapText="1"/>
    </xf>
    <xf numFmtId="0" fontId="69" fillId="25" borderId="0" xfId="11" applyFont="1" applyFill="1" applyAlignment="1">
      <alignment horizontal="center" vertical="center" wrapText="1"/>
    </xf>
    <xf numFmtId="0" fontId="69" fillId="25" borderId="56" xfId="11" applyFont="1" applyFill="1" applyBorder="1" applyAlignment="1">
      <alignment horizontal="center" vertical="center" wrapText="1"/>
    </xf>
    <xf numFmtId="167" fontId="69" fillId="5" borderId="62" xfId="0" applyNumberFormat="1" applyFont="1" applyFill="1" applyBorder="1" applyAlignment="1">
      <alignment horizontal="center" vertical="center"/>
    </xf>
    <xf numFmtId="0" fontId="69" fillId="7" borderId="62" xfId="11" applyFont="1" applyFill="1" applyBorder="1" applyAlignment="1">
      <alignment horizontal="center" vertical="center" wrapText="1"/>
    </xf>
    <xf numFmtId="0" fontId="78" fillId="0" borderId="66" xfId="0" applyFont="1" applyBorder="1" applyAlignment="1">
      <alignment vertical="center"/>
    </xf>
    <xf numFmtId="0" fontId="78" fillId="0" borderId="68" xfId="0" applyFont="1" applyBorder="1" applyAlignment="1">
      <alignment vertical="center"/>
    </xf>
    <xf numFmtId="0" fontId="78" fillId="0" borderId="67" xfId="0" applyFont="1" applyBorder="1" applyAlignment="1">
      <alignment vertical="center"/>
    </xf>
    <xf numFmtId="0" fontId="78" fillId="0" borderId="63" xfId="0" applyFont="1" applyBorder="1" applyAlignment="1">
      <alignment vertical="center"/>
    </xf>
    <xf numFmtId="0" fontId="78" fillId="0" borderId="64" xfId="0" applyFont="1" applyBorder="1" applyAlignment="1">
      <alignment vertical="center"/>
    </xf>
    <xf numFmtId="0" fontId="78" fillId="0" borderId="65" xfId="0" applyFont="1" applyBorder="1" applyAlignment="1">
      <alignment vertical="center"/>
    </xf>
    <xf numFmtId="0" fontId="78" fillId="0" borderId="66" xfId="0" applyFont="1" applyBorder="1" applyAlignment="1">
      <alignment horizontal="left" vertical="center"/>
    </xf>
    <xf numFmtId="0" fontId="78" fillId="0" borderId="67" xfId="0" applyFont="1" applyBorder="1" applyAlignment="1">
      <alignment horizontal="left" vertical="center"/>
    </xf>
    <xf numFmtId="0" fontId="78" fillId="0" borderId="63" xfId="0" applyFont="1" applyBorder="1" applyAlignment="1">
      <alignment horizontal="left" vertical="center"/>
    </xf>
    <xf numFmtId="0" fontId="78" fillId="0" borderId="65" xfId="0" applyFont="1" applyBorder="1" applyAlignment="1">
      <alignment horizontal="left" vertical="center"/>
    </xf>
    <xf numFmtId="179" fontId="78" fillId="2" borderId="0" xfId="0" applyNumberFormat="1" applyFont="1" applyFill="1"/>
  </cellXfs>
  <cellStyles count="29">
    <cellStyle name="Hipervínculo" xfId="3" builtinId="8"/>
    <cellStyle name="Millares" xfId="1" builtinId="3"/>
    <cellStyle name="Millares [0]" xfId="24" builtinId="6"/>
    <cellStyle name="Millares 12" xfId="22" xr:uid="{00000000-0005-0000-0000-000003000000}"/>
    <cellStyle name="Millares 2" xfId="12" xr:uid="{00000000-0005-0000-0000-000004000000}"/>
    <cellStyle name="Millares 21" xfId="26" xr:uid="{D7B75640-C64E-4AF5-99E2-908E67F1A13E}"/>
    <cellStyle name="Millares 22" xfId="25" xr:uid="{B2B33DFB-7412-4C33-B614-D0CB6A6ED43F}"/>
    <cellStyle name="Millares 3" xfId="15" xr:uid="{00000000-0005-0000-0000-000005000000}"/>
    <cellStyle name="Millares 4" xfId="17" xr:uid="{00000000-0005-0000-0000-000006000000}"/>
    <cellStyle name="Millares 5" xfId="23" xr:uid="{00000000-0005-0000-0000-000007000000}"/>
    <cellStyle name="Millares 7" xfId="13" xr:uid="{00000000-0005-0000-0000-000008000000}"/>
    <cellStyle name="Moneda" xfId="18" builtinId="4"/>
    <cellStyle name="Moneda [0]" xfId="21" builtinId="7"/>
    <cellStyle name="Moneda 2" xfId="10" xr:uid="{00000000-0005-0000-0000-00000B000000}"/>
    <cellStyle name="Normal" xfId="0" builtinId="0"/>
    <cellStyle name="Normal 112 3" xfId="6" xr:uid="{00000000-0005-0000-0000-00000D000000}"/>
    <cellStyle name="Normal 115 2" xfId="7" xr:uid="{00000000-0005-0000-0000-00000E000000}"/>
    <cellStyle name="Normal 117 2" xfId="8" xr:uid="{00000000-0005-0000-0000-00000F000000}"/>
    <cellStyle name="Normal 132" xfId="5" xr:uid="{00000000-0005-0000-0000-000010000000}"/>
    <cellStyle name="Normal 146" xfId="4" xr:uid="{00000000-0005-0000-0000-000011000000}"/>
    <cellStyle name="Normal 149" xfId="19" xr:uid="{00000000-0005-0000-0000-000012000000}"/>
    <cellStyle name="Normal 152" xfId="28" xr:uid="{335A60B8-0B8A-46EE-B99A-503FB305D2CB}"/>
    <cellStyle name="Normal 16" xfId="9" xr:uid="{00000000-0005-0000-0000-000013000000}"/>
    <cellStyle name="Normal 2" xfId="11" xr:uid="{00000000-0005-0000-0000-000014000000}"/>
    <cellStyle name="Normal 3" xfId="16" xr:uid="{00000000-0005-0000-0000-000015000000}"/>
    <cellStyle name="Normal 3 2" xfId="20" xr:uid="{00000000-0005-0000-0000-000016000000}"/>
    <cellStyle name="Porcentaje" xfId="2" builtinId="5"/>
    <cellStyle name="Porcentaje 14" xfId="27" xr:uid="{030A756F-AE9A-470A-B832-433AB1579CD1}"/>
    <cellStyle name="Porcentaje 2" xfId="14" xr:uid="{00000000-0005-0000-0000-000018000000}"/>
  </cellStyles>
  <dxfs count="20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C836"/>
      <color rgb="FF292669"/>
      <color rgb="FF000066"/>
      <color rgb="FFFDC6BB"/>
      <color rgb="FFFFFFCC"/>
      <color rgb="FFBBBDC0"/>
      <color rgb="FFF77D03"/>
      <color rgb="FFF98F01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11685349243171E-2"/>
          <c:y val="0"/>
          <c:w val="0.89726157948677587"/>
          <c:h val="0.940196862088176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5AF-8D64-6C148FA651FC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2100457514118685E-3"/>
                  <c:y val="-2.9824551790216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FB-45AF-8D64-6C148FA65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0.4437869822485207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B-45AF-8D64-6C148FA651FC}"/>
            </c:ext>
          </c:extLst>
        </c:ser>
        <c:ser>
          <c:idx val="2"/>
          <c:order val="2"/>
          <c:tx>
            <c:strRef>
              <c:f>'Datos globales '!$E$9</c:f>
              <c:strCache>
                <c:ptCount val="1"/>
                <c:pt idx="0">
                  <c:v>Arrendado</c:v>
                </c:pt>
              </c:strCache>
            </c:strRef>
          </c:tx>
          <c:spPr>
            <a:solidFill>
              <a:srgbClr val="82C83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'Datos globales '!$G$9</c:f>
              <c:numCache>
                <c:formatCode>0%</c:formatCode>
                <c:ptCount val="1"/>
                <c:pt idx="0">
                  <c:v>0.45562130177514792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A-4BEB-9D05-E958B1C32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959680"/>
        <c:axId val="133961216"/>
      </c:barChart>
      <c:catAx>
        <c:axId val="133959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961216"/>
        <c:crosses val="autoZero"/>
        <c:auto val="1"/>
        <c:lblAlgn val="ctr"/>
        <c:lblOffset val="100"/>
        <c:noMultiLvlLbl val="0"/>
      </c:catAx>
      <c:valAx>
        <c:axId val="13396121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39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5546547133764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43-4191-BC97-1001FF142808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43-4191-BC97-1001FF14280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5-A002-4DEC-BDCA-233E2EAD0602}"/>
              </c:ext>
            </c:extLst>
          </c:dPt>
          <c:dLbls>
            <c:dLbl>
              <c:idx val="0"/>
              <c:layout>
                <c:manualLayout>
                  <c:x val="4.4634367619449181E-3"/>
                  <c:y val="-1.0319316218746127E-2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1050471845514E-2"/>
                      <c:h val="8.23277443063547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A43-4191-BC97-1001FF14280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'!$G$20:$I$20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'!$G$21:$I$21</c:f>
              <c:numCache>
                <c:formatCode>#,##0</c:formatCode>
                <c:ptCount val="3"/>
                <c:pt idx="0">
                  <c:v>0</c:v>
                </c:pt>
                <c:pt idx="1">
                  <c:v>6504888.7510000002</c:v>
                </c:pt>
                <c:pt idx="2">
                  <c:v>6445387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43-4191-BC97-1001FF1428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 sz="1400"/>
              <a:t>Ventas</a:t>
            </a:r>
          </a:p>
        </c:rich>
      </c:tx>
      <c:layout>
        <c:manualLayout>
          <c:xMode val="edge"/>
          <c:yMode val="edge"/>
          <c:x val="0.45123990497519295"/>
          <c:y val="0.111752930856785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0681422216149E-2"/>
          <c:y val="4.0304527605587094E-2"/>
          <c:w val="0.85985143576386425"/>
          <c:h val="0.5242259023219733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 Inm. Ppales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'Ventas mes a mes'!$A$11:$A$54</c:f>
              <c:strCache>
                <c:ptCount val="42"/>
                <c:pt idx="0">
                  <c:v>Hasta marzo-22</c:v>
                </c:pt>
                <c:pt idx="1">
                  <c:v>abr-22</c:v>
                </c:pt>
                <c:pt idx="2">
                  <c:v>may-22</c:v>
                </c:pt>
                <c:pt idx="3">
                  <c:v>jun-22</c:v>
                </c:pt>
                <c:pt idx="4">
                  <c:v>jul-22</c:v>
                </c:pt>
                <c:pt idx="5">
                  <c:v>ago-22</c:v>
                </c:pt>
                <c:pt idx="6">
                  <c:v>sep-22</c:v>
                </c:pt>
                <c:pt idx="7">
                  <c:v>oct-22</c:v>
                </c:pt>
                <c:pt idx="8">
                  <c:v>nov-22</c:v>
                </c:pt>
                <c:pt idx="9">
                  <c:v>dic-22</c:v>
                </c:pt>
                <c:pt idx="10">
                  <c:v>ene-23</c:v>
                </c:pt>
                <c:pt idx="11">
                  <c:v>feb-23</c:v>
                </c:pt>
                <c:pt idx="12">
                  <c:v>mar-23</c:v>
                </c:pt>
                <c:pt idx="13">
                  <c:v>abr-23</c:v>
                </c:pt>
                <c:pt idx="14">
                  <c:v>may-23</c:v>
                </c:pt>
                <c:pt idx="15">
                  <c:v>jun-23</c:v>
                </c:pt>
                <c:pt idx="16">
                  <c:v>jul-23</c:v>
                </c:pt>
                <c:pt idx="17">
                  <c:v>ago-23</c:v>
                </c:pt>
                <c:pt idx="18">
                  <c:v>sep-23</c:v>
                </c:pt>
                <c:pt idx="19">
                  <c:v>oct-23</c:v>
                </c:pt>
                <c:pt idx="20">
                  <c:v>nov-23</c:v>
                </c:pt>
                <c:pt idx="21">
                  <c:v>dic-23</c:v>
                </c:pt>
                <c:pt idx="22">
                  <c:v>ene-24</c:v>
                </c:pt>
                <c:pt idx="23">
                  <c:v>feb-24</c:v>
                </c:pt>
                <c:pt idx="24">
                  <c:v>mar-24</c:v>
                </c:pt>
                <c:pt idx="25">
                  <c:v>abr-24</c:v>
                </c:pt>
                <c:pt idx="26">
                  <c:v>may-24</c:v>
                </c:pt>
                <c:pt idx="27">
                  <c:v>jun-24</c:v>
                </c:pt>
                <c:pt idx="28">
                  <c:v>jul-24</c:v>
                </c:pt>
                <c:pt idx="29">
                  <c:v>ago-24</c:v>
                </c:pt>
                <c:pt idx="30">
                  <c:v>sep-24</c:v>
                </c:pt>
                <c:pt idx="31">
                  <c:v>oct-24</c:v>
                </c:pt>
                <c:pt idx="32">
                  <c:v>nov-24</c:v>
                </c:pt>
                <c:pt idx="33">
                  <c:v>dic-24</c:v>
                </c:pt>
                <c:pt idx="34">
                  <c:v>ene-25</c:v>
                </c:pt>
                <c:pt idx="35">
                  <c:v>feb-25</c:v>
                </c:pt>
                <c:pt idx="36">
                  <c:v>mar-25</c:v>
                </c:pt>
                <c:pt idx="37">
                  <c:v>abr-25</c:v>
                </c:pt>
                <c:pt idx="38">
                  <c:v>may-25</c:v>
                </c:pt>
                <c:pt idx="39">
                  <c:v>jun-25</c:v>
                </c:pt>
                <c:pt idx="40">
                  <c:v>jul-25</c:v>
                </c:pt>
                <c:pt idx="41">
                  <c:v>ago-25</c:v>
                </c:pt>
              </c:strCache>
            </c:strRef>
          </c:cat>
          <c:val>
            <c:numRef>
              <c:f>'Ventas mes a mes'!$F$11:$F$54</c:f>
              <c:numCache>
                <c:formatCode>#,##0_ ;[Red]\-#,##0\ </c:formatCode>
                <c:ptCount val="42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7</c:v>
                </c:pt>
                <c:pt idx="27">
                  <c:v>0</c:v>
                </c:pt>
                <c:pt idx="28">
                  <c:v>5</c:v>
                </c:pt>
                <c:pt idx="29">
                  <c:v>-3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87360"/>
        <c:axId val="65088896"/>
      </c:lineChart>
      <c:catAx>
        <c:axId val="65087360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088896"/>
        <c:crosses val="autoZero"/>
        <c:auto val="1"/>
        <c:lblAlgn val="ctr"/>
        <c:lblOffset val="100"/>
        <c:noMultiLvlLbl val="1"/>
      </c:catAx>
      <c:valAx>
        <c:axId val="65088896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50873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png"/><Relationship Id="rId4" Type="http://schemas.openxmlformats.org/officeDocument/2006/relationships/hyperlink" Target="#'Resumen Consolidado '!&#193;rea_de_impresi&#243;n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'Datos globales '!&#193;rea_de_impresi&#243;n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8.emf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437311</xdr:colOff>
      <xdr:row>3</xdr:row>
      <xdr:rowOff>90955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2285859</xdr:colOff>
      <xdr:row>9</xdr:row>
      <xdr:rowOff>161925</xdr:rowOff>
    </xdr:from>
    <xdr:to>
      <xdr:col>8</xdr:col>
      <xdr:colOff>671512</xdr:colOff>
      <xdr:row>14</xdr:row>
      <xdr:rowOff>50980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179294</xdr:colOff>
      <xdr:row>17</xdr:row>
      <xdr:rowOff>57431</xdr:rowOff>
    </xdr:from>
    <xdr:to>
      <xdr:col>13</xdr:col>
      <xdr:colOff>-1</xdr:colOff>
      <xdr:row>26</xdr:row>
      <xdr:rowOff>71437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78441</xdr:rowOff>
    </xdr:from>
    <xdr:to>
      <xdr:col>3</xdr:col>
      <xdr:colOff>119062</xdr:colOff>
      <xdr:row>15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0969" y="2328722"/>
          <a:ext cx="2309812" cy="591111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 Ventas</a:t>
          </a:r>
        </a:p>
      </xdr:txBody>
    </xdr:sp>
    <xdr:clientData/>
  </xdr:twoCellAnchor>
  <xdr:twoCellAnchor>
    <xdr:from>
      <xdr:col>1</xdr:col>
      <xdr:colOff>27314</xdr:colOff>
      <xdr:row>19</xdr:row>
      <xdr:rowOff>88388</xdr:rowOff>
    </xdr:from>
    <xdr:to>
      <xdr:col>3</xdr:col>
      <xdr:colOff>115474</xdr:colOff>
      <xdr:row>21</xdr:row>
      <xdr:rowOff>47627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58283" y="3672169"/>
          <a:ext cx="2278910" cy="340239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59531</xdr:colOff>
      <xdr:row>25</xdr:row>
      <xdr:rowOff>120455</xdr:rowOff>
    </xdr:from>
    <xdr:to>
      <xdr:col>3</xdr:col>
      <xdr:colOff>142875</xdr:colOff>
      <xdr:row>27</xdr:row>
      <xdr:rowOff>35721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90500" y="4847236"/>
          <a:ext cx="2274094" cy="296266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47625</xdr:colOff>
      <xdr:row>27</xdr:row>
      <xdr:rowOff>94909</xdr:rowOff>
    </xdr:from>
    <xdr:to>
      <xdr:col>3</xdr:col>
      <xdr:colOff>159344</xdr:colOff>
      <xdr:row>29</xdr:row>
      <xdr:rowOff>35722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78594" y="5202690"/>
          <a:ext cx="2302469" cy="321813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5883</xdr:colOff>
      <xdr:row>15</xdr:row>
      <xdr:rowOff>83344</xdr:rowOff>
    </xdr:from>
    <xdr:to>
      <xdr:col>3</xdr:col>
      <xdr:colOff>107156</xdr:colOff>
      <xdr:row>17</xdr:row>
      <xdr:rowOff>35719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36852" y="2905125"/>
          <a:ext cx="2292023" cy="3333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15404</xdr:colOff>
      <xdr:row>17</xdr:row>
      <xdr:rowOff>86703</xdr:rowOff>
    </xdr:from>
    <xdr:to>
      <xdr:col>3</xdr:col>
      <xdr:colOff>103568</xdr:colOff>
      <xdr:row>19</xdr:row>
      <xdr:rowOff>59534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46373" y="3289484"/>
          <a:ext cx="2278914" cy="353831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>
    <xdr:from>
      <xdr:col>1</xdr:col>
      <xdr:colOff>47621</xdr:colOff>
      <xdr:row>21</xdr:row>
      <xdr:rowOff>105897</xdr:rowOff>
    </xdr:from>
    <xdr:to>
      <xdr:col>3</xdr:col>
      <xdr:colOff>119059</xdr:colOff>
      <xdr:row>23</xdr:row>
      <xdr:rowOff>59528</xdr:rowOff>
    </xdr:to>
    <xdr:sp macro="" textlink="">
      <xdr:nvSpPr>
        <xdr:cNvPr id="25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178590" y="4070678"/>
          <a:ext cx="2262188" cy="334631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Saldos detallados</a:t>
          </a:r>
        </a:p>
      </xdr:txBody>
    </xdr:sp>
    <xdr:clientData/>
  </xdr:twoCellAnchor>
  <xdr:twoCellAnchor>
    <xdr:from>
      <xdr:col>1</xdr:col>
      <xdr:colOff>45243</xdr:colOff>
      <xdr:row>23</xdr:row>
      <xdr:rowOff>103517</xdr:rowOff>
    </xdr:from>
    <xdr:to>
      <xdr:col>3</xdr:col>
      <xdr:colOff>116681</xdr:colOff>
      <xdr:row>25</xdr:row>
      <xdr:rowOff>57148</xdr:rowOff>
    </xdr:to>
    <xdr:sp macro="" textlink="">
      <xdr:nvSpPr>
        <xdr:cNvPr id="26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176212" y="4449298"/>
          <a:ext cx="2262188" cy="334631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Recaudos</a:t>
          </a:r>
        </a:p>
      </xdr:txBody>
    </xdr:sp>
    <xdr:clientData/>
  </xdr:twoCellAnchor>
  <xdr:twoCellAnchor editAs="oneCell">
    <xdr:from>
      <xdr:col>1</xdr:col>
      <xdr:colOff>352425</xdr:colOff>
      <xdr:row>1</xdr:row>
      <xdr:rowOff>161925</xdr:rowOff>
    </xdr:from>
    <xdr:to>
      <xdr:col>2</xdr:col>
      <xdr:colOff>840105</xdr:colOff>
      <xdr:row>7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8E1B8-4DE3-90B8-2603-74B191BB9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200025"/>
          <a:ext cx="1516380" cy="154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AEC31-61EF-4234-A7F2-392D3FFDD8E7}"/>
            </a:ext>
          </a:extLst>
        </xdr:cNvPr>
        <xdr:cNvSpPr>
          <a:spLocks noChangeArrowheads="1"/>
        </xdr:cNvSpPr>
      </xdr:nvSpPr>
      <xdr:spPr bwMode="auto">
        <a:xfrm>
          <a:off x="124438" y="241300"/>
          <a:ext cx="674754" cy="27939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6</xdr:col>
      <xdr:colOff>23812</xdr:colOff>
      <xdr:row>0</xdr:row>
      <xdr:rowOff>83344</xdr:rowOff>
    </xdr:from>
    <xdr:to>
      <xdr:col>6</xdr:col>
      <xdr:colOff>23812</xdr:colOff>
      <xdr:row>2</xdr:row>
      <xdr:rowOff>138113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BFC3588A-02AF-4E95-B19C-27307DA6C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62737" y="83344"/>
          <a:ext cx="966788" cy="540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209939</xdr:colOff>
      <xdr:row>0</xdr:row>
      <xdr:rowOff>108857</xdr:rowOff>
    </xdr:from>
    <xdr:to>
      <xdr:col>23</xdr:col>
      <xdr:colOff>769585</xdr:colOff>
      <xdr:row>2</xdr:row>
      <xdr:rowOff>190598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271D00-9C5A-436C-9DBF-248F6A152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23837" y="108857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</xdr:row>
      <xdr:rowOff>38099</xdr:rowOff>
    </xdr:from>
    <xdr:to>
      <xdr:col>0</xdr:col>
      <xdr:colOff>619125</xdr:colOff>
      <xdr:row>2</xdr:row>
      <xdr:rowOff>57150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A05B8A-674C-426E-87F9-B0D226704E27}"/>
            </a:ext>
          </a:extLst>
        </xdr:cNvPr>
        <xdr:cNvSpPr>
          <a:spLocks noChangeArrowheads="1"/>
        </xdr:cNvSpPr>
      </xdr:nvSpPr>
      <xdr:spPr bwMode="auto">
        <a:xfrm>
          <a:off x="190501" y="228599"/>
          <a:ext cx="428624" cy="28575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259080</xdr:colOff>
      <xdr:row>1</xdr:row>
      <xdr:rowOff>0</xdr:rowOff>
    </xdr:from>
    <xdr:to>
      <xdr:col>12</xdr:col>
      <xdr:colOff>696806</xdr:colOff>
      <xdr:row>2</xdr:row>
      <xdr:rowOff>180374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F21209D-E724-4BD1-A4E6-26F66C6F9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9120" y="83820"/>
          <a:ext cx="437726" cy="447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467F5-CD13-4C61-B2C1-13170FEE426B}"/>
            </a:ext>
          </a:extLst>
        </xdr:cNvPr>
        <xdr:cNvSpPr>
          <a:spLocks noChangeArrowheads="1"/>
        </xdr:cNvSpPr>
      </xdr:nvSpPr>
      <xdr:spPr bwMode="auto">
        <a:xfrm>
          <a:off x="124438" y="241300"/>
          <a:ext cx="674754" cy="2603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6</xdr:col>
      <xdr:colOff>23812</xdr:colOff>
      <xdr:row>0</xdr:row>
      <xdr:rowOff>83344</xdr:rowOff>
    </xdr:from>
    <xdr:to>
      <xdr:col>6</xdr:col>
      <xdr:colOff>23812</xdr:colOff>
      <xdr:row>3</xdr:row>
      <xdr:rowOff>71438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4C7E8AD8-683D-40F8-8CB9-999E1E11A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91062" y="83344"/>
          <a:ext cx="0" cy="5595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220980</xdr:colOff>
      <xdr:row>0</xdr:row>
      <xdr:rowOff>76200</xdr:rowOff>
    </xdr:from>
    <xdr:to>
      <xdr:col>11</xdr:col>
      <xdr:colOff>780626</xdr:colOff>
      <xdr:row>2</xdr:row>
      <xdr:rowOff>152498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69AEF2E-BE0A-43BF-AA75-C4351F9DA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7620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</xdr:row>
      <xdr:rowOff>38099</xdr:rowOff>
    </xdr:from>
    <xdr:to>
      <xdr:col>0</xdr:col>
      <xdr:colOff>619125</xdr:colOff>
      <xdr:row>2</xdr:row>
      <xdr:rowOff>57150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26FF2-8647-4C51-A6D2-04AA53ADF572}"/>
            </a:ext>
          </a:extLst>
        </xdr:cNvPr>
        <xdr:cNvSpPr>
          <a:spLocks noChangeArrowheads="1"/>
        </xdr:cNvSpPr>
      </xdr:nvSpPr>
      <xdr:spPr bwMode="auto">
        <a:xfrm>
          <a:off x="190501" y="228599"/>
          <a:ext cx="428624" cy="28575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66675</xdr:colOff>
      <xdr:row>0</xdr:row>
      <xdr:rowOff>152400</xdr:rowOff>
    </xdr:from>
    <xdr:to>
      <xdr:col>12</xdr:col>
      <xdr:colOff>66675</xdr:colOff>
      <xdr:row>3</xdr:row>
      <xdr:rowOff>114300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A816CBCC-D084-4D49-8D78-2E09B93E5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25175" y="152400"/>
          <a:ext cx="6953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167640</xdr:colOff>
      <xdr:row>0</xdr:row>
      <xdr:rowOff>144780</xdr:rowOff>
    </xdr:from>
    <xdr:to>
      <xdr:col>12</xdr:col>
      <xdr:colOff>727286</xdr:colOff>
      <xdr:row>3</xdr:row>
      <xdr:rowOff>68678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F7A14D-8FF1-4FDE-9701-770E1E66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14478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8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672B5-ED29-407B-BB81-172B792294C9}"/>
            </a:ext>
          </a:extLst>
        </xdr:cNvPr>
        <xdr:cNvSpPr>
          <a:spLocks noChangeArrowheads="1"/>
        </xdr:cNvSpPr>
      </xdr:nvSpPr>
      <xdr:spPr bwMode="auto">
        <a:xfrm>
          <a:off x="124438" y="241300"/>
          <a:ext cx="674754" cy="2603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6</xdr:col>
      <xdr:colOff>23812</xdr:colOff>
      <xdr:row>0</xdr:row>
      <xdr:rowOff>83344</xdr:rowOff>
    </xdr:from>
    <xdr:to>
      <xdr:col>6</xdr:col>
      <xdr:colOff>23812</xdr:colOff>
      <xdr:row>4</xdr:row>
      <xdr:rowOff>52388</xdr:rowOff>
    </xdr:to>
    <xdr:pic>
      <xdr:nvPicPr>
        <xdr:cNvPr id="9" name="Picture 2082">
          <a:extLst>
            <a:ext uri="{FF2B5EF4-FFF2-40B4-BE49-F238E27FC236}">
              <a16:creationId xmlns:a16="http://schemas.microsoft.com/office/drawing/2014/main" id="{365F068F-AC3D-47F5-9140-E9BEF2F33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91062" y="83344"/>
          <a:ext cx="0" cy="731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411480</xdr:colOff>
      <xdr:row>0</xdr:row>
      <xdr:rowOff>129540</xdr:rowOff>
    </xdr:from>
    <xdr:to>
      <xdr:col>5</xdr:col>
      <xdr:colOff>971126</xdr:colOff>
      <xdr:row>2</xdr:row>
      <xdr:rowOff>205838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D30CBB-D592-4E64-B542-80B24E3FF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520" y="12954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</xdr:row>
      <xdr:rowOff>38099</xdr:rowOff>
    </xdr:from>
    <xdr:to>
      <xdr:col>0</xdr:col>
      <xdr:colOff>619125</xdr:colOff>
      <xdr:row>2</xdr:row>
      <xdr:rowOff>57150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8C2D0-B345-444A-AA6E-64F74B81E8F3}"/>
            </a:ext>
          </a:extLst>
        </xdr:cNvPr>
        <xdr:cNvSpPr>
          <a:spLocks noChangeArrowheads="1"/>
        </xdr:cNvSpPr>
      </xdr:nvSpPr>
      <xdr:spPr bwMode="auto">
        <a:xfrm>
          <a:off x="190501" y="228599"/>
          <a:ext cx="428624" cy="28575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66675</xdr:colOff>
      <xdr:row>0</xdr:row>
      <xdr:rowOff>152400</xdr:rowOff>
    </xdr:from>
    <xdr:to>
      <xdr:col>12</xdr:col>
      <xdr:colOff>66675</xdr:colOff>
      <xdr:row>4</xdr:row>
      <xdr:rowOff>9525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562F1246-C735-431B-8D71-AE8D0E125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25175" y="152400"/>
          <a:ext cx="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95250</xdr:colOff>
      <xdr:row>0</xdr:row>
      <xdr:rowOff>171450</xdr:rowOff>
    </xdr:from>
    <xdr:to>
      <xdr:col>12</xdr:col>
      <xdr:colOff>95250</xdr:colOff>
      <xdr:row>3</xdr:row>
      <xdr:rowOff>133350</xdr:rowOff>
    </xdr:to>
    <xdr:pic>
      <xdr:nvPicPr>
        <xdr:cNvPr id="4" name="Picture 2082">
          <a:extLst>
            <a:ext uri="{FF2B5EF4-FFF2-40B4-BE49-F238E27FC236}">
              <a16:creationId xmlns:a16="http://schemas.microsoft.com/office/drawing/2014/main" id="{069B216D-AC3D-47FF-B22D-31A21AD61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53750" y="171450"/>
          <a:ext cx="69532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152400</xdr:colOff>
      <xdr:row>0</xdr:row>
      <xdr:rowOff>91440</xdr:rowOff>
    </xdr:from>
    <xdr:to>
      <xdr:col>12</xdr:col>
      <xdr:colOff>712046</xdr:colOff>
      <xdr:row>3</xdr:row>
      <xdr:rowOff>15338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B951489-8B0B-40CE-915C-13B285C3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3820" y="9144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9B094-B11B-4A75-9DBA-5E1CA52C63B7}"/>
            </a:ext>
          </a:extLst>
        </xdr:cNvPr>
        <xdr:cNvSpPr>
          <a:spLocks noChangeArrowheads="1"/>
        </xdr:cNvSpPr>
      </xdr:nvSpPr>
      <xdr:spPr bwMode="auto">
        <a:xfrm>
          <a:off x="124438" y="241300"/>
          <a:ext cx="674754" cy="2603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6</xdr:col>
      <xdr:colOff>23812</xdr:colOff>
      <xdr:row>0</xdr:row>
      <xdr:rowOff>83344</xdr:rowOff>
    </xdr:from>
    <xdr:to>
      <xdr:col>6</xdr:col>
      <xdr:colOff>23812</xdr:colOff>
      <xdr:row>4</xdr:row>
      <xdr:rowOff>52388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4A967CF3-E1B9-4D16-9496-44FE9D465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91062" y="83344"/>
          <a:ext cx="0" cy="731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457200</xdr:colOff>
      <xdr:row>0</xdr:row>
      <xdr:rowOff>121920</xdr:rowOff>
    </xdr:from>
    <xdr:to>
      <xdr:col>5</xdr:col>
      <xdr:colOff>1016846</xdr:colOff>
      <xdr:row>2</xdr:row>
      <xdr:rowOff>198218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3DAD6C-67CC-4280-9358-CF0A27EBB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6240" y="12192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73819</xdr:colOff>
      <xdr:row>2</xdr:row>
      <xdr:rowOff>28574</xdr:rowOff>
    </xdr:from>
    <xdr:to>
      <xdr:col>1</xdr:col>
      <xdr:colOff>724694</xdr:colOff>
      <xdr:row>3</xdr:row>
      <xdr:rowOff>83342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33350" y="528637"/>
          <a:ext cx="650875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28</xdr:col>
      <xdr:colOff>85725</xdr:colOff>
      <xdr:row>0</xdr:row>
      <xdr:rowOff>133351</xdr:rowOff>
    </xdr:from>
    <xdr:to>
      <xdr:col>28</xdr:col>
      <xdr:colOff>763905</xdr:colOff>
      <xdr:row>3</xdr:row>
      <xdr:rowOff>102115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45B060-C113-40F1-B6DF-F488EDC00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59150" y="133351"/>
          <a:ext cx="678180" cy="692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190501</xdr:colOff>
      <xdr:row>1</xdr:row>
      <xdr:rowOff>38099</xdr:rowOff>
    </xdr:from>
    <xdr:to>
      <xdr:col>0</xdr:col>
      <xdr:colOff>619125</xdr:colOff>
      <xdr:row>2</xdr:row>
      <xdr:rowOff>57150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844765-E16D-41A5-803A-25FF70E52654}"/>
            </a:ext>
          </a:extLst>
        </xdr:cNvPr>
        <xdr:cNvSpPr>
          <a:spLocks noChangeArrowheads="1"/>
        </xdr:cNvSpPr>
      </xdr:nvSpPr>
      <xdr:spPr bwMode="auto">
        <a:xfrm>
          <a:off x="190501" y="228599"/>
          <a:ext cx="428624" cy="285751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66675</xdr:colOff>
      <xdr:row>0</xdr:row>
      <xdr:rowOff>152400</xdr:rowOff>
    </xdr:from>
    <xdr:to>
      <xdr:col>12</xdr:col>
      <xdr:colOff>66675</xdr:colOff>
      <xdr:row>4</xdr:row>
      <xdr:rowOff>9525</xdr:rowOff>
    </xdr:to>
    <xdr:pic>
      <xdr:nvPicPr>
        <xdr:cNvPr id="3" name="Picture 2082">
          <a:extLst>
            <a:ext uri="{FF2B5EF4-FFF2-40B4-BE49-F238E27FC236}">
              <a16:creationId xmlns:a16="http://schemas.microsoft.com/office/drawing/2014/main" id="{3066E5EF-66B4-4BF4-883A-588E546F0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925175" y="152400"/>
          <a:ext cx="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106680</xdr:colOff>
      <xdr:row>0</xdr:row>
      <xdr:rowOff>106680</xdr:rowOff>
    </xdr:from>
    <xdr:to>
      <xdr:col>12</xdr:col>
      <xdr:colOff>666326</xdr:colOff>
      <xdr:row>3</xdr:row>
      <xdr:rowOff>30578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3037B6A-0157-44BF-B3CB-ABEBE106F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10668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1</xdr:row>
      <xdr:rowOff>85726</xdr:rowOff>
    </xdr:from>
    <xdr:to>
      <xdr:col>1</xdr:col>
      <xdr:colOff>533400</xdr:colOff>
      <xdr:row>1</xdr:row>
      <xdr:rowOff>257176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95301" y="247651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365760</xdr:colOff>
      <xdr:row>1</xdr:row>
      <xdr:rowOff>13640</xdr:rowOff>
    </xdr:from>
    <xdr:to>
      <xdr:col>12</xdr:col>
      <xdr:colOff>762000</xdr:colOff>
      <xdr:row>2</xdr:row>
      <xdr:rowOff>151643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61B118-542B-4826-851D-AA64F58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2580" y="28880"/>
          <a:ext cx="396240" cy="404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1</xdr:col>
      <xdr:colOff>750793</xdr:colOff>
      <xdr:row>56</xdr:row>
      <xdr:rowOff>78999</xdr:rowOff>
    </xdr:from>
    <xdr:to>
      <xdr:col>6</xdr:col>
      <xdr:colOff>739588</xdr:colOff>
      <xdr:row>70</xdr:row>
      <xdr:rowOff>150157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412376</xdr:colOff>
      <xdr:row>1</xdr:row>
      <xdr:rowOff>143435</xdr:rowOff>
    </xdr:from>
    <xdr:to>
      <xdr:col>7</xdr:col>
      <xdr:colOff>1090556</xdr:colOff>
      <xdr:row>5</xdr:row>
      <xdr:rowOff>11346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0D343D-EA10-4C87-AE1B-6CA7788D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6776" y="170329"/>
          <a:ext cx="678180" cy="692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</xdr:row>
      <xdr:rowOff>74084</xdr:rowOff>
    </xdr:from>
    <xdr:to>
      <xdr:col>0</xdr:col>
      <xdr:colOff>635000</xdr:colOff>
      <xdr:row>3</xdr:row>
      <xdr:rowOff>63499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123825" y="465667"/>
          <a:ext cx="511175" cy="2222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27</xdr:col>
      <xdr:colOff>381000</xdr:colOff>
      <xdr:row>0</xdr:row>
      <xdr:rowOff>0</xdr:rowOff>
    </xdr:from>
    <xdr:to>
      <xdr:col>27</xdr:col>
      <xdr:colOff>940646</xdr:colOff>
      <xdr:row>2</xdr:row>
      <xdr:rowOff>165198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DEDD65-48AF-4D29-BFDE-F875DB3BE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5467" y="0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457200</xdr:colOff>
      <xdr:row>0</xdr:row>
      <xdr:rowOff>53340</xdr:rowOff>
    </xdr:from>
    <xdr:to>
      <xdr:col>51</xdr:col>
      <xdr:colOff>818726</xdr:colOff>
      <xdr:row>1</xdr:row>
      <xdr:rowOff>155887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9E4FB7-CD63-44CC-9375-2168DC2C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8700" y="53340"/>
          <a:ext cx="361526" cy="36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9526</xdr:rowOff>
    </xdr:from>
    <xdr:to>
      <xdr:col>0</xdr:col>
      <xdr:colOff>600075</xdr:colOff>
      <xdr:row>4</xdr:row>
      <xdr:rowOff>66675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52400" y="428626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5</xdr:col>
      <xdr:colOff>309114</xdr:colOff>
      <xdr:row>0</xdr:row>
      <xdr:rowOff>100641</xdr:rowOff>
    </xdr:from>
    <xdr:to>
      <xdr:col>5</xdr:col>
      <xdr:colOff>868760</xdr:colOff>
      <xdr:row>4</xdr:row>
      <xdr:rowOff>118711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316ACF-58BA-41DD-81F9-123403EA3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4472" y="100641"/>
          <a:ext cx="559646" cy="5715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67288</xdr:colOff>
      <xdr:row>0</xdr:row>
      <xdr:rowOff>241300</xdr:rowOff>
    </xdr:from>
    <xdr:to>
      <xdr:col>1</xdr:col>
      <xdr:colOff>742042</xdr:colOff>
      <xdr:row>1</xdr:row>
      <xdr:rowOff>253999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130788" y="241300"/>
          <a:ext cx="674754" cy="27939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11</xdr:col>
      <xdr:colOff>38100</xdr:colOff>
      <xdr:row>1</xdr:row>
      <xdr:rowOff>76199</xdr:rowOff>
    </xdr:from>
    <xdr:to>
      <xdr:col>11</xdr:col>
      <xdr:colOff>797771</xdr:colOff>
      <xdr:row>4</xdr:row>
      <xdr:rowOff>394894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8AE536-35C6-430F-AC78-34C6ED3D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7475" y="342899"/>
          <a:ext cx="759671" cy="775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60325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0"/>
          <a:ext cx="0" cy="374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361949</xdr:colOff>
      <xdr:row>1</xdr:row>
      <xdr:rowOff>85727</xdr:rowOff>
    </xdr:from>
    <xdr:to>
      <xdr:col>1</xdr:col>
      <xdr:colOff>769824</xdr:colOff>
      <xdr:row>1</xdr:row>
      <xdr:rowOff>266701</xdr:rowOff>
    </xdr:to>
    <xdr:sp macro="" textlink="">
      <xdr:nvSpPr>
        <xdr:cNvPr id="3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380999" y="114302"/>
          <a:ext cx="407875" cy="180974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937260</xdr:colOff>
      <xdr:row>1</xdr:row>
      <xdr:rowOff>22860</xdr:rowOff>
    </xdr:from>
    <xdr:to>
      <xdr:col>5</xdr:col>
      <xdr:colOff>11006</xdr:colOff>
      <xdr:row>2</xdr:row>
      <xdr:rowOff>187994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E962F6-0F77-48C5-934F-509B38F47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45720"/>
          <a:ext cx="437726" cy="447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465"/>
  <sheetViews>
    <sheetView tabSelected="1" topLeftCell="A2" zoomScale="80" zoomScaleNormal="80" workbookViewId="0">
      <selection activeCell="H5" sqref="H5"/>
    </sheetView>
  </sheetViews>
  <sheetFormatPr baseColWidth="10" defaultColWidth="0" defaultRowHeight="15" x14ac:dyDescent="0.25"/>
  <cols>
    <col min="1" max="1" width="3.7109375" style="365" customWidth="1"/>
    <col min="2" max="2" width="15" style="365" customWidth="1"/>
    <col min="3" max="3" width="17.85546875" style="365" customWidth="1"/>
    <col min="4" max="4" width="2.5703125" style="365" customWidth="1"/>
    <col min="5" max="5" width="36.85546875" style="365" customWidth="1"/>
    <col min="6" max="6" width="15.42578125" style="365" customWidth="1"/>
    <col min="7" max="7" width="12.7109375" style="365" bestFit="1" customWidth="1"/>
    <col min="8" max="9" width="12" style="365" bestFit="1" customWidth="1"/>
    <col min="10" max="10" width="1.7109375" style="365" customWidth="1"/>
    <col min="11" max="11" width="13.28515625" style="365" customWidth="1"/>
    <col min="12" max="12" width="19.5703125" style="365" customWidth="1"/>
    <col min="13" max="13" width="12.42578125" style="365" customWidth="1"/>
    <col min="14" max="17" width="0" style="365" hidden="1" customWidth="1"/>
    <col min="18" max="16384" width="1.42578125" style="365" hidden="1"/>
  </cols>
  <sheetData>
    <row r="1" spans="1:13" ht="3" customHeight="1" x14ac:dyDescent="0.25">
      <c r="A1" s="363"/>
      <c r="B1" s="364"/>
      <c r="C1" s="363"/>
      <c r="D1" s="364"/>
      <c r="E1" s="364"/>
      <c r="F1" s="364"/>
      <c r="G1" s="364"/>
      <c r="H1" s="364"/>
      <c r="I1" s="364"/>
      <c r="J1" s="364"/>
      <c r="K1" s="364"/>
      <c r="L1" s="364"/>
      <c r="M1" s="364"/>
    </row>
    <row r="2" spans="1:13" ht="18.75" x14ac:dyDescent="0.3">
      <c r="A2" s="363"/>
      <c r="B2" s="364"/>
      <c r="C2" s="366"/>
      <c r="D2" s="364"/>
      <c r="E2" s="364"/>
      <c r="F2" s="367" t="s">
        <v>108</v>
      </c>
      <c r="G2" s="367" t="s">
        <v>127</v>
      </c>
      <c r="H2" s="367" t="s">
        <v>109</v>
      </c>
      <c r="I2" s="367" t="s">
        <v>135</v>
      </c>
      <c r="J2" s="364"/>
      <c r="K2" s="364"/>
      <c r="L2" s="364"/>
      <c r="M2" s="364"/>
    </row>
    <row r="3" spans="1:13" ht="18.75" x14ac:dyDescent="0.3">
      <c r="A3" s="363"/>
      <c r="B3" s="364"/>
      <c r="C3" s="366"/>
      <c r="D3" s="364"/>
      <c r="E3" s="368" t="s">
        <v>174</v>
      </c>
      <c r="F3" s="521">
        <v>169</v>
      </c>
      <c r="G3" s="522">
        <v>1</v>
      </c>
      <c r="H3" s="521">
        <v>249434074</v>
      </c>
      <c r="I3" s="521">
        <v>17660</v>
      </c>
      <c r="J3" s="369"/>
      <c r="K3" s="369"/>
      <c r="L3" s="369"/>
      <c r="M3" s="364"/>
    </row>
    <row r="4" spans="1:13" ht="24" customHeight="1" x14ac:dyDescent="0.25">
      <c r="A4" s="363"/>
      <c r="B4" s="364"/>
      <c r="C4" s="363"/>
      <c r="D4" s="364"/>
      <c r="E4" s="411" t="s">
        <v>136</v>
      </c>
      <c r="F4" s="524">
        <v>75</v>
      </c>
      <c r="G4" s="525">
        <v>0.4437869822485207</v>
      </c>
      <c r="H4" s="524">
        <v>98633964.536999986</v>
      </c>
      <c r="I4" s="524">
        <v>7776.28</v>
      </c>
      <c r="J4" s="364"/>
      <c r="K4" s="364"/>
      <c r="L4" s="364"/>
      <c r="M4" s="364"/>
    </row>
    <row r="5" spans="1:13" ht="19.5" customHeight="1" x14ac:dyDescent="0.45">
      <c r="A5" s="363"/>
      <c r="B5" s="363"/>
      <c r="C5" s="370"/>
      <c r="D5" s="363"/>
      <c r="E5" s="520" t="s">
        <v>394</v>
      </c>
      <c r="F5" s="523">
        <v>40</v>
      </c>
      <c r="G5" s="526">
        <v>0.23668639053254437</v>
      </c>
      <c r="H5" s="523">
        <v>57172667.443999998</v>
      </c>
      <c r="I5" s="523">
        <v>4827.21</v>
      </c>
      <c r="J5" s="363"/>
      <c r="K5" s="363"/>
      <c r="L5" s="363"/>
      <c r="M5" s="363"/>
    </row>
    <row r="6" spans="1:13" ht="21" x14ac:dyDescent="0.25">
      <c r="A6" s="363"/>
      <c r="B6" s="363"/>
      <c r="C6" s="371"/>
      <c r="D6" s="372"/>
      <c r="E6" s="520" t="s">
        <v>395</v>
      </c>
      <c r="F6" s="523">
        <v>8</v>
      </c>
      <c r="G6" s="527">
        <v>4.7337278106508875E-2</v>
      </c>
      <c r="H6" s="523">
        <v>6861320.2300000004</v>
      </c>
      <c r="I6" s="523">
        <v>334.2</v>
      </c>
      <c r="J6" s="363"/>
      <c r="K6" s="363"/>
      <c r="L6" s="363"/>
      <c r="M6" s="363"/>
    </row>
    <row r="7" spans="1:13" ht="21" x14ac:dyDescent="0.25">
      <c r="A7" s="363"/>
      <c r="B7" s="363"/>
      <c r="C7" s="371"/>
      <c r="D7" s="372"/>
      <c r="E7" s="520" t="s">
        <v>466</v>
      </c>
      <c r="F7" s="523">
        <v>24</v>
      </c>
      <c r="G7" s="527">
        <v>0.14201183431952663</v>
      </c>
      <c r="H7" s="523">
        <v>30695242.315000001</v>
      </c>
      <c r="I7" s="523">
        <v>2403.5000000000005</v>
      </c>
      <c r="J7" s="363"/>
      <c r="K7" s="363"/>
      <c r="L7" s="363"/>
      <c r="M7" s="363"/>
    </row>
    <row r="8" spans="1:13" ht="21" x14ac:dyDescent="0.25">
      <c r="A8" s="363"/>
      <c r="B8" s="363"/>
      <c r="C8" s="371"/>
      <c r="D8" s="372"/>
      <c r="E8" s="520" t="s">
        <v>560</v>
      </c>
      <c r="F8" s="523">
        <v>3</v>
      </c>
      <c r="G8" s="527">
        <v>1.7751479289940829E-2</v>
      </c>
      <c r="H8" s="523">
        <v>3904734.548</v>
      </c>
      <c r="I8" s="523">
        <v>211.37</v>
      </c>
      <c r="J8" s="363"/>
      <c r="K8" s="363"/>
      <c r="L8" s="363"/>
      <c r="M8" s="363"/>
    </row>
    <row r="9" spans="1:13" x14ac:dyDescent="0.25">
      <c r="A9" s="363"/>
      <c r="B9" s="363"/>
      <c r="C9" s="363"/>
      <c r="D9" s="372"/>
      <c r="E9" s="540" t="s">
        <v>396</v>
      </c>
      <c r="F9" s="541">
        <v>77</v>
      </c>
      <c r="G9" s="542">
        <v>0.45562130177514792</v>
      </c>
      <c r="H9" s="541">
        <v>140566977.73899999</v>
      </c>
      <c r="I9" s="541">
        <v>14545.669999999996</v>
      </c>
      <c r="J9" s="363"/>
      <c r="K9" s="363"/>
      <c r="L9" s="363"/>
      <c r="M9" s="363"/>
    </row>
    <row r="10" spans="1:13" x14ac:dyDescent="0.25">
      <c r="A10" s="363"/>
      <c r="B10" s="363"/>
      <c r="C10" s="363"/>
      <c r="D10" s="372"/>
      <c r="E10" s="363"/>
      <c r="F10" s="363"/>
      <c r="G10" s="363"/>
      <c r="H10" s="363"/>
      <c r="I10" s="363"/>
      <c r="J10" s="363"/>
      <c r="K10" s="363"/>
      <c r="L10" s="363"/>
      <c r="M10" s="363"/>
    </row>
    <row r="11" spans="1:13" ht="23.25" x14ac:dyDescent="0.25">
      <c r="A11" s="363"/>
      <c r="B11" s="592" t="s">
        <v>137</v>
      </c>
      <c r="C11" s="592"/>
      <c r="D11" s="363"/>
      <c r="E11" s="363"/>
      <c r="F11" s="363"/>
      <c r="G11" s="363"/>
      <c r="H11" s="363"/>
      <c r="I11" s="363"/>
      <c r="J11" s="363"/>
      <c r="K11" s="363"/>
      <c r="L11" s="363"/>
      <c r="M11" s="363"/>
    </row>
    <row r="12" spans="1:13" ht="18.75" x14ac:dyDescent="0.25">
      <c r="A12" s="363"/>
      <c r="B12" s="593">
        <v>45900</v>
      </c>
      <c r="C12" s="593"/>
      <c r="D12" s="363"/>
      <c r="E12" s="363"/>
      <c r="F12" s="363"/>
      <c r="G12" s="363"/>
      <c r="H12" s="363"/>
      <c r="I12" s="363"/>
      <c r="J12" s="372"/>
      <c r="K12"/>
      <c r="L12" s="372"/>
      <c r="M12" s="372"/>
    </row>
    <row r="13" spans="1:13" x14ac:dyDescent="0.25">
      <c r="A13" s="363"/>
      <c r="B13" s="363"/>
      <c r="C13" s="363"/>
      <c r="D13" s="363"/>
      <c r="E13" s="363"/>
      <c r="F13" s="363"/>
      <c r="G13" s="363"/>
      <c r="H13" s="363"/>
      <c r="I13" s="372"/>
      <c r="J13" s="372"/>
      <c r="K13" s="372"/>
      <c r="L13" s="372"/>
      <c r="M13" s="372"/>
    </row>
    <row r="14" spans="1:13" x14ac:dyDescent="0.25">
      <c r="A14" s="363"/>
      <c r="B14" s="373"/>
      <c r="C14" s="372"/>
      <c r="D14" s="372"/>
      <c r="E14" s="373"/>
      <c r="F14" s="373"/>
      <c r="G14" s="373"/>
      <c r="H14" s="373"/>
      <c r="I14" s="363"/>
      <c r="J14" s="363"/>
      <c r="K14" s="363"/>
      <c r="L14" s="363"/>
      <c r="M14" s="363"/>
    </row>
    <row r="15" spans="1:13" x14ac:dyDescent="0.25">
      <c r="A15" s="363"/>
      <c r="B15" s="363"/>
      <c r="C15" s="363"/>
      <c r="D15" s="363"/>
      <c r="E15" s="363"/>
      <c r="F15" s="363"/>
      <c r="G15" s="363"/>
      <c r="H15" s="363"/>
      <c r="I15" s="363"/>
      <c r="J15" s="363"/>
      <c r="K15" s="363"/>
      <c r="L15" s="363"/>
      <c r="M15" s="363"/>
    </row>
    <row r="16" spans="1:13" x14ac:dyDescent="0.25">
      <c r="A16" s="363"/>
      <c r="B16" s="363"/>
      <c r="C16" s="363"/>
      <c r="D16" s="363"/>
      <c r="E16" s="363"/>
      <c r="F16" s="363"/>
      <c r="G16" s="363"/>
      <c r="H16" s="363"/>
      <c r="I16" s="363"/>
      <c r="J16" s="363"/>
      <c r="K16" s="363"/>
      <c r="L16" s="363"/>
      <c r="M16" s="363"/>
    </row>
    <row r="17" spans="1:13" x14ac:dyDescent="0.25">
      <c r="A17" s="363"/>
      <c r="B17" s="363"/>
      <c r="C17" s="363"/>
      <c r="D17" s="363"/>
      <c r="E17" s="368" t="s">
        <v>139</v>
      </c>
      <c r="F17" s="367" t="s">
        <v>114</v>
      </c>
      <c r="G17" s="367" t="s">
        <v>62</v>
      </c>
      <c r="H17" s="367" t="s">
        <v>175</v>
      </c>
      <c r="I17" s="363"/>
      <c r="J17" s="363"/>
      <c r="K17" s="363"/>
      <c r="L17" s="363"/>
      <c r="M17" s="363"/>
    </row>
    <row r="18" spans="1:13" x14ac:dyDescent="0.25">
      <c r="A18" s="363"/>
      <c r="B18" s="363"/>
      <c r="C18" s="363"/>
      <c r="D18" s="363"/>
      <c r="F18" s="380">
        <v>85683690</v>
      </c>
      <c r="G18" s="380">
        <v>0</v>
      </c>
      <c r="H18" s="380">
        <v>0</v>
      </c>
      <c r="I18" s="372"/>
      <c r="J18" s="363"/>
      <c r="K18" s="363"/>
      <c r="L18" s="363"/>
      <c r="M18" s="363"/>
    </row>
    <row r="19" spans="1:13" x14ac:dyDescent="0.25">
      <c r="A19" s="363"/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</row>
    <row r="20" spans="1:13" x14ac:dyDescent="0.25">
      <c r="A20" s="363"/>
      <c r="B20" s="363"/>
      <c r="C20" s="363"/>
      <c r="D20" s="363"/>
      <c r="E20" s="363"/>
      <c r="F20" s="367" t="s">
        <v>110</v>
      </c>
      <c r="G20" s="367" t="s">
        <v>111</v>
      </c>
      <c r="H20" s="367" t="s">
        <v>149</v>
      </c>
      <c r="I20" s="367" t="s">
        <v>150</v>
      </c>
      <c r="J20" s="363"/>
      <c r="K20" s="363"/>
      <c r="L20" s="363"/>
      <c r="M20" s="363"/>
    </row>
    <row r="21" spans="1:13" x14ac:dyDescent="0.25">
      <c r="A21" s="363"/>
      <c r="B21" s="363"/>
      <c r="C21" s="363"/>
      <c r="D21" s="363"/>
      <c r="E21" s="368" t="s">
        <v>118</v>
      </c>
      <c r="F21" s="380">
        <v>12950274</v>
      </c>
      <c r="G21" s="380">
        <v>0</v>
      </c>
      <c r="H21" s="380">
        <v>6504888.7510000002</v>
      </c>
      <c r="I21" s="380">
        <v>6445387</v>
      </c>
      <c r="J21" s="363"/>
      <c r="K21" s="363"/>
      <c r="L21" s="363"/>
      <c r="M21" s="363"/>
    </row>
    <row r="22" spans="1:13" x14ac:dyDescent="0.25">
      <c r="A22" s="363"/>
      <c r="B22" s="363"/>
      <c r="C22" s="363"/>
      <c r="D22" s="363"/>
      <c r="E22" s="368" t="s">
        <v>176</v>
      </c>
      <c r="F22" s="380"/>
      <c r="G22" s="380"/>
      <c r="H22" s="380"/>
      <c r="I22" s="380"/>
      <c r="J22" s="363"/>
      <c r="K22" s="363"/>
      <c r="L22" s="363"/>
      <c r="M22" s="363"/>
    </row>
    <row r="23" spans="1:13" x14ac:dyDescent="0.25">
      <c r="A23" s="363"/>
      <c r="B23" s="363"/>
      <c r="C23" s="363"/>
      <c r="D23" s="363"/>
      <c r="F23" s="363"/>
      <c r="G23" s="381">
        <v>0</v>
      </c>
      <c r="H23" s="381">
        <v>0.50229738390091205</v>
      </c>
      <c r="I23" s="381">
        <v>0.49770275130858233</v>
      </c>
      <c r="J23" s="363"/>
      <c r="K23" s="363"/>
      <c r="L23" s="363"/>
      <c r="M23" s="363"/>
    </row>
    <row r="24" spans="1:13" x14ac:dyDescent="0.25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3"/>
    </row>
    <row r="25" spans="1:13" x14ac:dyDescent="0.25">
      <c r="A25" s="363"/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</row>
    <row r="26" spans="1:13" ht="15.75" x14ac:dyDescent="0.25">
      <c r="A26" s="363"/>
      <c r="B26" s="363"/>
      <c r="C26" s="363"/>
      <c r="D26" s="363"/>
      <c r="E26" s="374" t="s">
        <v>97</v>
      </c>
      <c r="F26" s="367" t="s">
        <v>29</v>
      </c>
      <c r="G26" s="367" t="s">
        <v>112</v>
      </c>
      <c r="H26" s="367" t="s">
        <v>113</v>
      </c>
      <c r="I26" s="367" t="s">
        <v>127</v>
      </c>
      <c r="J26" s="363"/>
      <c r="K26" s="363"/>
      <c r="L26" s="363"/>
      <c r="M26" s="363"/>
    </row>
    <row r="27" spans="1:13" x14ac:dyDescent="0.25">
      <c r="A27" s="363"/>
      <c r="B27" s="363"/>
      <c r="C27" s="363"/>
      <c r="D27" s="363"/>
      <c r="E27" s="376"/>
      <c r="F27" s="561" t="s">
        <v>881</v>
      </c>
      <c r="G27" s="562">
        <v>44125</v>
      </c>
      <c r="H27" s="562">
        <v>44125</v>
      </c>
      <c r="I27" s="563">
        <v>1</v>
      </c>
      <c r="J27" s="363"/>
      <c r="K27" s="363"/>
      <c r="L27" s="363"/>
      <c r="M27" s="363"/>
    </row>
    <row r="28" spans="1:13" x14ac:dyDescent="0.25">
      <c r="A28" s="363"/>
      <c r="B28" s="363"/>
      <c r="C28" s="363"/>
      <c r="D28" s="363"/>
      <c r="E28" s="564"/>
      <c r="F28" s="561" t="s">
        <v>588</v>
      </c>
      <c r="G28" s="562">
        <v>33156</v>
      </c>
      <c r="H28" s="562">
        <v>33156</v>
      </c>
      <c r="I28" s="563" t="s">
        <v>21</v>
      </c>
      <c r="J28" s="443"/>
      <c r="K28" s="363"/>
      <c r="L28" s="363"/>
      <c r="M28" s="363"/>
    </row>
    <row r="29" spans="1:13" x14ac:dyDescent="0.25">
      <c r="A29" s="363"/>
      <c r="B29" s="363"/>
      <c r="C29" s="363"/>
      <c r="D29" s="363"/>
      <c r="E29" s="564"/>
      <c r="F29" s="561" t="s">
        <v>880</v>
      </c>
      <c r="G29" s="562">
        <v>43469</v>
      </c>
      <c r="H29" s="562">
        <v>33645</v>
      </c>
      <c r="I29" s="563">
        <v>0.77399986197059978</v>
      </c>
      <c r="J29" s="363"/>
      <c r="K29" s="363"/>
      <c r="L29" s="363"/>
      <c r="M29" s="363"/>
    </row>
    <row r="30" spans="1:13" x14ac:dyDescent="0.25">
      <c r="A30" s="363"/>
      <c r="B30" s="363"/>
      <c r="C30" s="363"/>
      <c r="D30" s="363"/>
      <c r="E30" s="564"/>
      <c r="G30" s="363"/>
      <c r="H30" s="363"/>
      <c r="I30" s="363"/>
      <c r="J30" s="363"/>
      <c r="K30" s="363"/>
      <c r="L30" s="363"/>
      <c r="M30" s="363"/>
    </row>
    <row r="31" spans="1:13" x14ac:dyDescent="0.25">
      <c r="A31" s="363"/>
      <c r="B31" s="363"/>
      <c r="C31" s="363"/>
      <c r="D31" s="363"/>
      <c r="E31" s="376"/>
      <c r="F31" s="363"/>
      <c r="G31" s="363"/>
      <c r="H31" s="363"/>
      <c r="I31" s="363"/>
      <c r="J31" s="363"/>
      <c r="K31" s="363"/>
      <c r="L31" s="363"/>
      <c r="M31" s="363"/>
    </row>
    <row r="32" spans="1:13" x14ac:dyDescent="0.25">
      <c r="A32" s="363"/>
      <c r="B32" s="363"/>
      <c r="C32" s="363"/>
      <c r="D32" s="363"/>
      <c r="E32" s="376"/>
      <c r="F32" s="363"/>
      <c r="G32" s="363"/>
      <c r="H32" s="363"/>
      <c r="I32" s="363"/>
      <c r="J32" s="363"/>
      <c r="K32" s="363"/>
      <c r="L32" s="363"/>
      <c r="M32" s="363"/>
    </row>
    <row r="33" spans="1:13" ht="15.75" hidden="1" x14ac:dyDescent="0.25">
      <c r="A33" s="363"/>
      <c r="B33" s="363"/>
      <c r="C33" s="363"/>
      <c r="D33" s="363"/>
      <c r="E33" s="374" t="s">
        <v>97</v>
      </c>
      <c r="F33" s="375" t="s">
        <v>29</v>
      </c>
      <c r="G33" s="375" t="s">
        <v>112</v>
      </c>
      <c r="H33" s="375" t="s">
        <v>113</v>
      </c>
      <c r="I33" s="363" t="s">
        <v>127</v>
      </c>
      <c r="J33" s="363"/>
      <c r="K33" s="363"/>
      <c r="L33" s="363"/>
      <c r="M33" s="363"/>
    </row>
    <row r="34" spans="1:13" hidden="1" x14ac:dyDescent="0.25">
      <c r="A34" s="363"/>
      <c r="B34" s="363"/>
      <c r="C34" s="363"/>
      <c r="D34" s="363"/>
      <c r="E34" s="376"/>
      <c r="F34" s="377" t="s">
        <v>169</v>
      </c>
      <c r="G34" s="378"/>
      <c r="H34" s="378"/>
      <c r="I34" s="363">
        <v>0</v>
      </c>
      <c r="J34" s="363"/>
      <c r="K34" s="363"/>
      <c r="L34" s="363"/>
      <c r="M34" s="363"/>
    </row>
    <row r="35" spans="1:13" hidden="1" x14ac:dyDescent="0.25">
      <c r="A35" s="363"/>
      <c r="B35" s="363"/>
      <c r="C35" s="363"/>
      <c r="D35" s="363"/>
      <c r="E35" s="376"/>
      <c r="F35" s="377" t="s">
        <v>142</v>
      </c>
      <c r="G35" s="378"/>
      <c r="H35" s="378"/>
      <c r="I35" s="363">
        <v>0</v>
      </c>
      <c r="J35" s="363"/>
      <c r="K35" s="363"/>
      <c r="L35" s="363"/>
      <c r="M35" s="363"/>
    </row>
    <row r="36" spans="1:13" ht="18.75" hidden="1" x14ac:dyDescent="0.3">
      <c r="A36" s="363"/>
      <c r="B36" s="373"/>
      <c r="C36" s="379"/>
      <c r="D36" s="379"/>
      <c r="E36" s="376"/>
      <c r="F36" s="377" t="s">
        <v>170</v>
      </c>
      <c r="G36" s="378"/>
      <c r="H36" s="378"/>
      <c r="I36" s="363">
        <v>0</v>
      </c>
      <c r="J36" s="363"/>
      <c r="K36" s="363"/>
      <c r="L36" s="363"/>
      <c r="M36" s="363"/>
    </row>
    <row r="37" spans="1:13" hidden="1" x14ac:dyDescent="0.25">
      <c r="A37" s="363"/>
      <c r="B37" s="363"/>
      <c r="C37" s="363"/>
      <c r="D37" s="363"/>
      <c r="E37" s="376"/>
      <c r="F37" s="377" t="s">
        <v>51</v>
      </c>
      <c r="G37" s="378"/>
      <c r="H37" s="378"/>
      <c r="I37" s="363">
        <v>0</v>
      </c>
      <c r="J37" s="363"/>
      <c r="K37" s="363"/>
      <c r="L37" s="363"/>
      <c r="M37" s="363"/>
    </row>
    <row r="38" spans="1:13" hidden="1" x14ac:dyDescent="0.25">
      <c r="A38" s="363"/>
      <c r="B38" s="363"/>
      <c r="C38" s="363"/>
      <c r="D38" s="363"/>
      <c r="E38" s="364"/>
      <c r="F38" s="377" t="s">
        <v>171</v>
      </c>
      <c r="G38" s="378"/>
      <c r="H38" s="378"/>
      <c r="I38" s="363">
        <v>0</v>
      </c>
      <c r="J38" s="363"/>
      <c r="K38" s="363"/>
      <c r="L38" s="363"/>
      <c r="M38" s="363"/>
    </row>
    <row r="39" spans="1:13" hidden="1" x14ac:dyDescent="0.25">
      <c r="A39" s="363"/>
      <c r="B39" s="363"/>
      <c r="C39" s="363"/>
      <c r="D39" s="363"/>
      <c r="E39" s="372"/>
      <c r="F39" s="377" t="s">
        <v>138</v>
      </c>
      <c r="G39" s="378"/>
      <c r="H39" s="378"/>
      <c r="I39" s="363">
        <v>0</v>
      </c>
      <c r="J39" s="363"/>
      <c r="K39" s="363"/>
      <c r="L39" s="363"/>
      <c r="M39" s="363"/>
    </row>
    <row r="40" spans="1:13" x14ac:dyDescent="0.25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</row>
    <row r="41" spans="1:13" x14ac:dyDescent="0.25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3"/>
    </row>
    <row r="42" spans="1:13" x14ac:dyDescent="0.25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</row>
    <row r="43" spans="1:13" x14ac:dyDescent="0.25">
      <c r="A43" s="363"/>
      <c r="B43" s="363"/>
      <c r="C43" s="363"/>
      <c r="D43" s="363"/>
      <c r="E43" s="363"/>
      <c r="F43" s="363"/>
      <c r="G43" s="363"/>
      <c r="H43" s="363"/>
      <c r="I43" s="363"/>
      <c r="J43" s="363"/>
      <c r="K43" s="363"/>
      <c r="L43" s="363"/>
      <c r="M43" s="363"/>
    </row>
    <row r="44" spans="1:13" x14ac:dyDescent="0.25">
      <c r="A44" s="363"/>
      <c r="B44" s="363"/>
      <c r="C44" s="363"/>
      <c r="D44" s="363"/>
      <c r="E44" s="363"/>
      <c r="G44" s="363"/>
      <c r="H44" s="363"/>
      <c r="I44" s="363"/>
      <c r="J44" s="363"/>
      <c r="K44" s="363"/>
      <c r="L44" s="363"/>
      <c r="M44" s="363"/>
    </row>
    <row r="45" spans="1:13" x14ac:dyDescent="0.25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3"/>
    </row>
    <row r="46" spans="1:13" x14ac:dyDescent="0.25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</row>
    <row r="47" spans="1:13" x14ac:dyDescent="0.25">
      <c r="A47" s="363"/>
      <c r="B47" s="363"/>
      <c r="C47" s="363"/>
      <c r="D47" s="363"/>
      <c r="E47" s="363"/>
      <c r="F47" s="363"/>
      <c r="G47" s="363"/>
      <c r="H47" s="363"/>
      <c r="I47" s="363"/>
      <c r="J47" s="363"/>
      <c r="K47" s="363"/>
      <c r="L47" s="363"/>
      <c r="M47" s="363"/>
    </row>
    <row r="48" spans="1:13" x14ac:dyDescent="0.25">
      <c r="A48" s="363"/>
      <c r="B48" s="363"/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</row>
    <row r="49" spans="1:13" x14ac:dyDescent="0.25">
      <c r="A49" s="363"/>
      <c r="B49" s="363"/>
      <c r="C49" s="363"/>
      <c r="D49" s="363"/>
      <c r="E49" s="363"/>
      <c r="F49" s="363"/>
      <c r="G49" s="363"/>
      <c r="H49" s="363"/>
      <c r="I49" s="363"/>
      <c r="J49" s="363"/>
      <c r="K49" s="363"/>
      <c r="L49" s="363"/>
      <c r="M49" s="363"/>
    </row>
    <row r="50" spans="1:13" x14ac:dyDescent="0.25">
      <c r="A50" s="363"/>
      <c r="B50" s="363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</row>
    <row r="51" spans="1:13" x14ac:dyDescent="0.25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3"/>
    </row>
    <row r="52" spans="1:13" x14ac:dyDescent="0.25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3"/>
    </row>
    <row r="53" spans="1:13" x14ac:dyDescent="0.25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3"/>
    </row>
    <row r="54" spans="1:13" x14ac:dyDescent="0.25">
      <c r="A54" s="363"/>
      <c r="B54" s="363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</row>
    <row r="55" spans="1:13" x14ac:dyDescent="0.25">
      <c r="A55" s="363"/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</row>
    <row r="56" spans="1:13" x14ac:dyDescent="0.25">
      <c r="A56" s="363"/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</row>
    <row r="57" spans="1:13" x14ac:dyDescent="0.25">
      <c r="A57" s="363"/>
      <c r="B57" s="363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</row>
    <row r="58" spans="1:13" x14ac:dyDescent="0.25">
      <c r="A58" s="363"/>
      <c r="B58" s="363"/>
      <c r="C58" s="363"/>
      <c r="D58" s="363"/>
      <c r="E58" s="363"/>
      <c r="F58" s="363"/>
      <c r="G58" s="363"/>
      <c r="H58" s="363"/>
      <c r="I58" s="363"/>
      <c r="J58" s="363"/>
      <c r="K58" s="363"/>
      <c r="L58" s="363"/>
      <c r="M58" s="363"/>
    </row>
    <row r="59" spans="1:13" x14ac:dyDescent="0.25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</row>
    <row r="60" spans="1:13" x14ac:dyDescent="0.25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3"/>
    </row>
    <row r="61" spans="1:13" x14ac:dyDescent="0.25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</row>
    <row r="62" spans="1:13" x14ac:dyDescent="0.25">
      <c r="A62" s="363"/>
      <c r="B62" s="363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</row>
    <row r="63" spans="1:13" x14ac:dyDescent="0.25">
      <c r="A63" s="363"/>
      <c r="B63" s="363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</row>
    <row r="64" spans="1:13" x14ac:dyDescent="0.25">
      <c r="A64" s="363"/>
      <c r="B64" s="363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</row>
    <row r="65" spans="1:13" x14ac:dyDescent="0.25">
      <c r="A65" s="363"/>
      <c r="B65" s="363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</row>
    <row r="66" spans="1:13" x14ac:dyDescent="0.25">
      <c r="A66" s="363"/>
      <c r="B66" s="363"/>
      <c r="C66" s="363"/>
      <c r="D66" s="363"/>
      <c r="E66" s="363"/>
      <c r="F66" s="363"/>
      <c r="G66" s="363"/>
      <c r="H66" s="363"/>
      <c r="I66" s="363"/>
      <c r="J66" s="363"/>
      <c r="K66" s="363"/>
      <c r="L66" s="363"/>
      <c r="M66" s="363"/>
    </row>
    <row r="67" spans="1:13" x14ac:dyDescent="0.25">
      <c r="A67" s="363"/>
      <c r="B67" s="363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</row>
    <row r="68" spans="1:13" x14ac:dyDescent="0.25">
      <c r="A68" s="363"/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</row>
    <row r="69" spans="1:13" x14ac:dyDescent="0.25">
      <c r="A69" s="363"/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</row>
    <row r="70" spans="1:13" x14ac:dyDescent="0.25">
      <c r="A70" s="363"/>
      <c r="B70" s="363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</row>
    <row r="71" spans="1:13" x14ac:dyDescent="0.25">
      <c r="A71" s="363"/>
      <c r="B71" s="363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</row>
    <row r="72" spans="1:13" x14ac:dyDescent="0.25">
      <c r="A72" s="363"/>
      <c r="B72" s="363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</row>
    <row r="73" spans="1:13" x14ac:dyDescent="0.25">
      <c r="A73" s="363"/>
      <c r="B73" s="363"/>
      <c r="C73" s="363"/>
      <c r="D73" s="363"/>
      <c r="E73" s="363"/>
      <c r="F73" s="363"/>
      <c r="G73" s="363"/>
      <c r="H73" s="363"/>
      <c r="I73" s="363"/>
      <c r="J73" s="363"/>
      <c r="K73" s="363"/>
      <c r="L73" s="363"/>
      <c r="M73" s="363"/>
    </row>
    <row r="74" spans="1:13" x14ac:dyDescent="0.25">
      <c r="A74" s="363"/>
      <c r="B74" s="363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</row>
    <row r="75" spans="1:13" x14ac:dyDescent="0.25">
      <c r="A75" s="363"/>
      <c r="B75" s="363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</row>
    <row r="76" spans="1:13" x14ac:dyDescent="0.25">
      <c r="A76" s="363"/>
      <c r="B76" s="363"/>
      <c r="C76" s="363"/>
      <c r="D76" s="363"/>
      <c r="E76" s="363"/>
      <c r="F76" s="363"/>
      <c r="G76" s="363"/>
      <c r="H76" s="363"/>
      <c r="I76" s="363"/>
      <c r="J76" s="363"/>
      <c r="K76" s="363"/>
      <c r="L76" s="363"/>
      <c r="M76" s="363"/>
    </row>
    <row r="77" spans="1:13" x14ac:dyDescent="0.25">
      <c r="A77" s="363"/>
      <c r="B77" s="363"/>
      <c r="C77" s="363"/>
      <c r="D77" s="363"/>
      <c r="E77" s="363"/>
      <c r="F77" s="363"/>
      <c r="G77" s="363"/>
      <c r="H77" s="363"/>
      <c r="I77" s="363"/>
      <c r="J77" s="363"/>
      <c r="K77" s="363"/>
      <c r="L77" s="363"/>
      <c r="M77" s="363"/>
    </row>
    <row r="78" spans="1:13" x14ac:dyDescent="0.25">
      <c r="A78" s="363"/>
      <c r="B78" s="363"/>
      <c r="C78" s="363"/>
      <c r="D78" s="363"/>
      <c r="E78" s="363"/>
      <c r="F78" s="363"/>
      <c r="G78" s="363"/>
      <c r="H78" s="363"/>
      <c r="I78" s="363"/>
      <c r="J78" s="363"/>
      <c r="K78" s="363"/>
      <c r="L78" s="363"/>
      <c r="M78" s="363"/>
    </row>
    <row r="79" spans="1:13" x14ac:dyDescent="0.25">
      <c r="A79" s="363"/>
      <c r="B79" s="363"/>
      <c r="C79" s="363"/>
      <c r="D79" s="363"/>
      <c r="E79" s="363"/>
      <c r="F79" s="363"/>
      <c r="G79" s="363"/>
      <c r="H79" s="363"/>
      <c r="I79" s="363"/>
      <c r="J79" s="363"/>
      <c r="K79" s="363"/>
      <c r="L79" s="363"/>
      <c r="M79" s="363"/>
    </row>
    <row r="80" spans="1:13" x14ac:dyDescent="0.25">
      <c r="A80" s="363"/>
      <c r="B80" s="363"/>
      <c r="C80" s="363"/>
      <c r="D80" s="363"/>
      <c r="E80" s="363"/>
      <c r="F80" s="363"/>
      <c r="G80" s="363"/>
      <c r="H80" s="363"/>
      <c r="I80" s="363"/>
      <c r="J80" s="363"/>
      <c r="K80" s="363"/>
      <c r="L80" s="363"/>
      <c r="M80" s="363"/>
    </row>
    <row r="81" spans="1:13" x14ac:dyDescent="0.25">
      <c r="A81" s="363"/>
      <c r="B81" s="363"/>
      <c r="C81" s="363"/>
      <c r="D81" s="363"/>
      <c r="E81" s="363"/>
      <c r="F81" s="363"/>
      <c r="G81" s="363"/>
      <c r="H81" s="363"/>
      <c r="I81" s="363"/>
      <c r="J81" s="363"/>
      <c r="K81" s="363"/>
      <c r="L81" s="363"/>
      <c r="M81" s="363"/>
    </row>
    <row r="82" spans="1:13" x14ac:dyDescent="0.25">
      <c r="A82" s="363"/>
      <c r="B82" s="363"/>
      <c r="C82" s="363"/>
      <c r="D82" s="363"/>
      <c r="E82" s="363"/>
      <c r="F82" s="363"/>
      <c r="G82" s="363"/>
      <c r="H82" s="363"/>
      <c r="I82" s="363"/>
      <c r="J82" s="363"/>
      <c r="K82" s="363"/>
      <c r="L82" s="363"/>
      <c r="M82" s="363"/>
    </row>
    <row r="83" spans="1:13" x14ac:dyDescent="0.25">
      <c r="A83" s="363"/>
      <c r="B83" s="363"/>
      <c r="C83" s="363"/>
      <c r="D83" s="363"/>
      <c r="E83" s="363"/>
      <c r="F83" s="363"/>
      <c r="G83" s="363"/>
      <c r="H83" s="363"/>
      <c r="I83" s="363"/>
      <c r="J83" s="363"/>
      <c r="K83" s="363"/>
      <c r="L83" s="363"/>
      <c r="M83" s="363"/>
    </row>
    <row r="84" spans="1:13" x14ac:dyDescent="0.25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3"/>
    </row>
    <row r="85" spans="1:13" x14ac:dyDescent="0.25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3"/>
    </row>
    <row r="86" spans="1:13" x14ac:dyDescent="0.25">
      <c r="A86" s="363"/>
      <c r="B86" s="363"/>
      <c r="C86" s="363"/>
      <c r="D86" s="363"/>
      <c r="E86" s="363"/>
      <c r="F86" s="363"/>
      <c r="G86" s="363"/>
      <c r="H86" s="363"/>
      <c r="I86" s="363"/>
      <c r="J86" s="363"/>
      <c r="K86" s="363"/>
      <c r="L86" s="363"/>
      <c r="M86" s="363"/>
    </row>
    <row r="87" spans="1:13" x14ac:dyDescent="0.25">
      <c r="A87" s="363"/>
      <c r="B87" s="363"/>
      <c r="C87" s="363"/>
      <c r="D87" s="363"/>
      <c r="E87" s="363"/>
      <c r="F87" s="363"/>
      <c r="G87" s="363"/>
      <c r="H87" s="363"/>
      <c r="I87" s="363"/>
      <c r="J87" s="363"/>
      <c r="K87" s="363"/>
      <c r="L87" s="363"/>
      <c r="M87" s="363"/>
    </row>
    <row r="88" spans="1:13" x14ac:dyDescent="0.25">
      <c r="A88" s="363"/>
      <c r="B88" s="363"/>
      <c r="C88" s="363"/>
      <c r="D88" s="363"/>
      <c r="E88" s="363"/>
      <c r="F88" s="363"/>
      <c r="G88" s="363"/>
      <c r="H88" s="363"/>
      <c r="I88" s="363"/>
      <c r="J88" s="363"/>
      <c r="K88" s="363"/>
      <c r="L88" s="363"/>
      <c r="M88" s="363"/>
    </row>
    <row r="89" spans="1:13" x14ac:dyDescent="0.25">
      <c r="A89" s="363"/>
      <c r="B89" s="363"/>
      <c r="C89" s="363"/>
      <c r="D89" s="363"/>
      <c r="E89" s="363"/>
      <c r="F89" s="363"/>
      <c r="G89" s="363"/>
      <c r="H89" s="363"/>
      <c r="I89" s="363"/>
      <c r="J89" s="363"/>
      <c r="K89" s="363"/>
      <c r="L89" s="363"/>
      <c r="M89" s="363"/>
    </row>
    <row r="90" spans="1:13" x14ac:dyDescent="0.25">
      <c r="A90" s="363"/>
      <c r="B90" s="363"/>
      <c r="C90" s="363"/>
      <c r="D90" s="363"/>
      <c r="E90" s="363"/>
      <c r="F90" s="363"/>
      <c r="G90" s="363"/>
      <c r="H90" s="363"/>
      <c r="I90" s="363"/>
      <c r="J90" s="363"/>
      <c r="K90" s="363"/>
      <c r="L90" s="363"/>
      <c r="M90" s="363"/>
    </row>
    <row r="91" spans="1:13" x14ac:dyDescent="0.25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3"/>
    </row>
    <row r="92" spans="1:13" x14ac:dyDescent="0.25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3"/>
    </row>
    <row r="93" spans="1:13" x14ac:dyDescent="0.25">
      <c r="A93" s="363"/>
      <c r="B93" s="363"/>
      <c r="C93" s="363"/>
      <c r="D93" s="363"/>
      <c r="E93" s="363"/>
      <c r="F93" s="363"/>
      <c r="G93" s="363"/>
      <c r="H93" s="363"/>
      <c r="I93" s="363"/>
      <c r="J93" s="363"/>
      <c r="K93" s="363"/>
      <c r="L93" s="363"/>
      <c r="M93" s="363"/>
    </row>
    <row r="94" spans="1:13" x14ac:dyDescent="0.25">
      <c r="A94" s="363"/>
      <c r="B94" s="363"/>
      <c r="C94" s="363"/>
      <c r="D94" s="363"/>
      <c r="E94" s="363"/>
      <c r="F94" s="363"/>
      <c r="G94" s="363"/>
      <c r="H94" s="363"/>
      <c r="I94" s="363"/>
      <c r="J94" s="363"/>
      <c r="K94" s="363"/>
      <c r="L94" s="363"/>
      <c r="M94" s="363"/>
    </row>
    <row r="95" spans="1:13" x14ac:dyDescent="0.25">
      <c r="A95" s="363"/>
      <c r="B95" s="363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</row>
    <row r="96" spans="1:13" x14ac:dyDescent="0.25">
      <c r="A96" s="363"/>
      <c r="B96" s="363"/>
      <c r="C96" s="363"/>
      <c r="D96" s="363"/>
      <c r="E96" s="363"/>
      <c r="F96" s="363"/>
      <c r="G96" s="363"/>
      <c r="H96" s="363"/>
      <c r="I96" s="363"/>
      <c r="J96" s="363"/>
      <c r="K96" s="363"/>
      <c r="L96" s="363"/>
      <c r="M96" s="363"/>
    </row>
    <row r="97" spans="1:13" x14ac:dyDescent="0.25">
      <c r="A97" s="363"/>
      <c r="B97" s="363"/>
      <c r="C97" s="363"/>
      <c r="D97" s="363"/>
      <c r="E97" s="363"/>
      <c r="F97" s="363"/>
      <c r="G97" s="363"/>
      <c r="H97" s="363"/>
      <c r="I97" s="363"/>
      <c r="J97" s="363"/>
      <c r="K97" s="363"/>
      <c r="L97" s="363"/>
      <c r="M97" s="363"/>
    </row>
    <row r="98" spans="1:13" x14ac:dyDescent="0.25">
      <c r="A98" s="363"/>
      <c r="B98" s="363"/>
      <c r="C98" s="363"/>
      <c r="D98" s="363"/>
      <c r="E98" s="363"/>
      <c r="F98" s="363"/>
      <c r="G98" s="363"/>
      <c r="H98" s="363"/>
      <c r="I98" s="363"/>
      <c r="J98" s="363"/>
      <c r="K98" s="363"/>
      <c r="L98" s="363"/>
      <c r="M98" s="363"/>
    </row>
    <row r="99" spans="1:13" x14ac:dyDescent="0.25">
      <c r="A99" s="363"/>
      <c r="B99" s="363"/>
      <c r="C99" s="363"/>
      <c r="D99" s="363"/>
      <c r="E99" s="363"/>
      <c r="F99" s="363"/>
      <c r="G99" s="363"/>
      <c r="H99" s="363"/>
      <c r="I99" s="363"/>
      <c r="J99" s="363"/>
      <c r="K99" s="363"/>
      <c r="L99" s="363"/>
      <c r="M99" s="363"/>
    </row>
    <row r="100" spans="1:13" x14ac:dyDescent="0.25">
      <c r="A100" s="363"/>
      <c r="B100" s="363"/>
      <c r="C100" s="363"/>
      <c r="D100" s="363"/>
      <c r="E100" s="363"/>
      <c r="F100" s="363"/>
      <c r="G100" s="363"/>
      <c r="H100" s="363"/>
      <c r="I100" s="363"/>
      <c r="J100" s="363"/>
      <c r="K100" s="363"/>
      <c r="L100" s="363"/>
      <c r="M100" s="363"/>
    </row>
    <row r="101" spans="1:13" x14ac:dyDescent="0.25">
      <c r="A101" s="363"/>
      <c r="B101" s="363"/>
      <c r="C101" s="363"/>
      <c r="D101" s="363"/>
      <c r="E101" s="363"/>
      <c r="F101" s="363"/>
      <c r="G101" s="363"/>
      <c r="H101" s="363"/>
      <c r="I101" s="363"/>
      <c r="J101" s="363"/>
      <c r="K101" s="363"/>
      <c r="L101" s="363"/>
      <c r="M101" s="363"/>
    </row>
    <row r="102" spans="1:13" x14ac:dyDescent="0.25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3"/>
    </row>
    <row r="103" spans="1:13" x14ac:dyDescent="0.25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3"/>
    </row>
    <row r="104" spans="1:13" x14ac:dyDescent="0.25">
      <c r="A104" s="363"/>
      <c r="B104" s="363"/>
      <c r="C104" s="363"/>
      <c r="D104" s="363"/>
      <c r="E104" s="363"/>
      <c r="F104" s="363"/>
      <c r="G104" s="363"/>
      <c r="H104" s="363"/>
      <c r="I104" s="363"/>
      <c r="J104" s="363"/>
      <c r="K104" s="363"/>
      <c r="L104" s="363"/>
      <c r="M104" s="363"/>
    </row>
    <row r="105" spans="1:13" x14ac:dyDescent="0.25">
      <c r="A105" s="363"/>
      <c r="B105" s="363"/>
      <c r="C105" s="363"/>
      <c r="D105" s="363"/>
      <c r="E105" s="363"/>
      <c r="F105" s="363"/>
      <c r="G105" s="363"/>
      <c r="H105" s="363"/>
      <c r="I105" s="363"/>
      <c r="J105" s="363"/>
      <c r="K105" s="363"/>
      <c r="L105" s="363"/>
      <c r="M105" s="363"/>
    </row>
    <row r="106" spans="1:13" x14ac:dyDescent="0.25">
      <c r="A106" s="363"/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</row>
    <row r="107" spans="1:13" x14ac:dyDescent="0.25">
      <c r="A107" s="363"/>
      <c r="B107" s="363"/>
      <c r="C107" s="363"/>
      <c r="D107" s="363"/>
      <c r="E107" s="363"/>
      <c r="F107" s="363"/>
      <c r="G107" s="363"/>
      <c r="H107" s="363"/>
      <c r="I107" s="363"/>
      <c r="J107" s="363"/>
      <c r="K107" s="363"/>
      <c r="L107" s="363"/>
      <c r="M107" s="363"/>
    </row>
    <row r="108" spans="1:13" x14ac:dyDescent="0.25">
      <c r="A108" s="363"/>
      <c r="B108" s="363"/>
      <c r="C108" s="363"/>
      <c r="D108" s="363"/>
      <c r="E108" s="363"/>
      <c r="F108" s="363"/>
      <c r="G108" s="363"/>
      <c r="H108" s="363"/>
      <c r="I108" s="363"/>
      <c r="J108" s="363"/>
      <c r="K108" s="363"/>
      <c r="L108" s="363"/>
      <c r="M108" s="363"/>
    </row>
    <row r="109" spans="1:13" x14ac:dyDescent="0.25">
      <c r="A109" s="363"/>
      <c r="B109" s="363"/>
      <c r="C109" s="363"/>
      <c r="D109" s="363"/>
      <c r="E109" s="363"/>
      <c r="F109" s="363"/>
      <c r="G109" s="363"/>
      <c r="H109" s="363"/>
      <c r="I109" s="363"/>
      <c r="J109" s="363"/>
      <c r="K109" s="363"/>
      <c r="L109" s="363"/>
      <c r="M109" s="363"/>
    </row>
    <row r="110" spans="1:13" x14ac:dyDescent="0.25">
      <c r="A110" s="363"/>
      <c r="B110" s="363"/>
      <c r="C110" s="363"/>
      <c r="D110" s="363"/>
      <c r="E110" s="363"/>
      <c r="F110" s="363"/>
      <c r="G110" s="363"/>
      <c r="H110" s="363"/>
      <c r="I110" s="363"/>
      <c r="J110" s="363"/>
      <c r="K110" s="363"/>
      <c r="L110" s="363"/>
      <c r="M110" s="363"/>
    </row>
    <row r="111" spans="1:13" x14ac:dyDescent="0.25">
      <c r="A111" s="363"/>
      <c r="B111" s="363"/>
      <c r="C111" s="363"/>
      <c r="D111" s="363"/>
      <c r="E111" s="363"/>
      <c r="F111" s="363"/>
      <c r="G111" s="363"/>
      <c r="H111" s="363"/>
      <c r="I111" s="363"/>
      <c r="J111" s="363"/>
      <c r="K111" s="363"/>
      <c r="L111" s="363"/>
      <c r="M111" s="363"/>
    </row>
    <row r="112" spans="1:13" x14ac:dyDescent="0.25">
      <c r="A112" s="363"/>
      <c r="B112" s="363"/>
      <c r="C112" s="363"/>
      <c r="D112" s="363"/>
      <c r="E112" s="363"/>
      <c r="F112" s="363"/>
      <c r="G112" s="363"/>
      <c r="H112" s="363"/>
      <c r="I112" s="363"/>
      <c r="J112" s="363"/>
      <c r="K112" s="363"/>
      <c r="L112" s="363"/>
      <c r="M112" s="363"/>
    </row>
    <row r="113" spans="1:13" x14ac:dyDescent="0.25">
      <c r="A113" s="363"/>
      <c r="B113" s="363"/>
      <c r="C113" s="363"/>
      <c r="D113" s="363"/>
      <c r="E113" s="363"/>
      <c r="F113" s="363"/>
      <c r="G113" s="363"/>
      <c r="H113" s="363"/>
      <c r="I113" s="363"/>
      <c r="J113" s="363"/>
      <c r="K113" s="363"/>
      <c r="L113" s="363"/>
      <c r="M113" s="363"/>
    </row>
    <row r="114" spans="1:13" x14ac:dyDescent="0.25">
      <c r="A114" s="363"/>
      <c r="B114" s="363"/>
      <c r="C114" s="363"/>
      <c r="D114" s="363"/>
      <c r="E114" s="363"/>
      <c r="F114" s="363"/>
      <c r="G114" s="363"/>
      <c r="H114" s="363"/>
      <c r="I114" s="363"/>
      <c r="J114" s="363"/>
      <c r="K114" s="363"/>
      <c r="L114" s="363"/>
      <c r="M114" s="363"/>
    </row>
    <row r="115" spans="1:13" x14ac:dyDescent="0.25">
      <c r="A115" s="363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3"/>
    </row>
    <row r="116" spans="1:13" x14ac:dyDescent="0.25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3"/>
    </row>
    <row r="117" spans="1:13" x14ac:dyDescent="0.25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3"/>
    </row>
    <row r="118" spans="1:13" x14ac:dyDescent="0.25">
      <c r="A118" s="363"/>
      <c r="B118" s="363"/>
      <c r="C118" s="363"/>
      <c r="D118" s="363"/>
      <c r="E118" s="363"/>
      <c r="F118" s="363"/>
      <c r="G118" s="363"/>
      <c r="H118" s="363"/>
      <c r="I118" s="363"/>
      <c r="J118" s="363"/>
      <c r="K118" s="363"/>
      <c r="L118" s="363"/>
      <c r="M118" s="363"/>
    </row>
    <row r="119" spans="1:13" x14ac:dyDescent="0.25">
      <c r="A119" s="363"/>
      <c r="B119" s="363"/>
      <c r="C119" s="363"/>
      <c r="D119" s="363"/>
      <c r="E119" s="363"/>
      <c r="F119" s="363"/>
      <c r="G119" s="363"/>
      <c r="H119" s="363"/>
      <c r="I119" s="363"/>
      <c r="J119" s="363"/>
      <c r="K119" s="363"/>
      <c r="L119" s="363"/>
      <c r="M119" s="363"/>
    </row>
    <row r="120" spans="1:13" x14ac:dyDescent="0.25">
      <c r="A120" s="363"/>
      <c r="B120" s="363"/>
      <c r="C120" s="363"/>
      <c r="D120" s="363"/>
      <c r="E120" s="363"/>
      <c r="F120" s="363"/>
      <c r="G120" s="363"/>
      <c r="H120" s="363"/>
      <c r="I120" s="363"/>
      <c r="J120" s="363"/>
      <c r="K120" s="363"/>
      <c r="L120" s="363"/>
      <c r="M120" s="363"/>
    </row>
    <row r="121" spans="1:13" x14ac:dyDescent="0.25">
      <c r="A121" s="363"/>
      <c r="B121" s="363"/>
      <c r="C121" s="363"/>
      <c r="D121" s="363"/>
      <c r="E121" s="363"/>
      <c r="F121" s="363"/>
      <c r="G121" s="363"/>
      <c r="H121" s="363"/>
      <c r="I121" s="363"/>
      <c r="J121" s="363"/>
      <c r="K121" s="363"/>
      <c r="L121" s="363"/>
      <c r="M121" s="363"/>
    </row>
    <row r="122" spans="1:13" x14ac:dyDescent="0.25">
      <c r="A122" s="363"/>
      <c r="B122" s="363"/>
      <c r="C122" s="363"/>
      <c r="D122" s="363"/>
      <c r="E122" s="363"/>
      <c r="F122" s="363"/>
      <c r="G122" s="363"/>
      <c r="H122" s="363"/>
      <c r="I122" s="363"/>
      <c r="J122" s="363"/>
      <c r="K122" s="363"/>
      <c r="L122" s="363"/>
      <c r="M122" s="363"/>
    </row>
    <row r="123" spans="1:13" x14ac:dyDescent="0.25">
      <c r="A123" s="363"/>
      <c r="B123" s="363"/>
      <c r="C123" s="363"/>
      <c r="D123" s="363"/>
      <c r="E123" s="363"/>
      <c r="F123" s="363"/>
      <c r="G123" s="363"/>
      <c r="H123" s="363"/>
      <c r="I123" s="363"/>
      <c r="J123" s="363"/>
      <c r="K123" s="363"/>
      <c r="L123" s="363"/>
      <c r="M123" s="363"/>
    </row>
    <row r="124" spans="1:13" x14ac:dyDescent="0.25">
      <c r="A124" s="363"/>
      <c r="B124" s="363"/>
      <c r="C124" s="363"/>
      <c r="D124" s="363"/>
      <c r="E124" s="363"/>
      <c r="F124" s="363"/>
      <c r="G124" s="363"/>
      <c r="H124" s="363"/>
      <c r="I124" s="363"/>
      <c r="J124" s="363"/>
      <c r="K124" s="363"/>
      <c r="L124" s="363"/>
      <c r="M124" s="363"/>
    </row>
    <row r="125" spans="1:13" x14ac:dyDescent="0.25">
      <c r="A125" s="363"/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3"/>
    </row>
    <row r="126" spans="1:13" x14ac:dyDescent="0.25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3"/>
    </row>
    <row r="127" spans="1:13" x14ac:dyDescent="0.25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3"/>
    </row>
    <row r="128" spans="1:13" x14ac:dyDescent="0.25">
      <c r="A128" s="363"/>
      <c r="B128" s="363"/>
      <c r="C128" s="363"/>
      <c r="D128" s="363"/>
      <c r="E128" s="363"/>
      <c r="F128" s="363"/>
      <c r="G128" s="363"/>
      <c r="H128" s="363"/>
      <c r="I128" s="363"/>
      <c r="J128" s="363"/>
      <c r="K128" s="363"/>
      <c r="L128" s="363"/>
      <c r="M128" s="363"/>
    </row>
    <row r="129" spans="1:13" x14ac:dyDescent="0.25">
      <c r="A129" s="363"/>
      <c r="B129" s="363"/>
      <c r="C129" s="363"/>
      <c r="D129" s="363"/>
      <c r="E129" s="363"/>
      <c r="F129" s="363"/>
      <c r="G129" s="363"/>
      <c r="H129" s="363"/>
      <c r="I129" s="363"/>
      <c r="J129" s="363"/>
      <c r="K129" s="363"/>
      <c r="L129" s="363"/>
      <c r="M129" s="363"/>
    </row>
    <row r="130" spans="1:13" x14ac:dyDescent="0.25">
      <c r="A130" s="363"/>
      <c r="B130" s="363"/>
      <c r="C130" s="363"/>
      <c r="D130" s="363"/>
      <c r="E130" s="363"/>
      <c r="F130" s="363"/>
      <c r="G130" s="363"/>
      <c r="H130" s="363"/>
      <c r="I130" s="363"/>
      <c r="J130" s="363"/>
      <c r="K130" s="363"/>
      <c r="L130" s="363"/>
      <c r="M130" s="363"/>
    </row>
    <row r="131" spans="1:13" x14ac:dyDescent="0.25">
      <c r="A131" s="363"/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</row>
    <row r="132" spans="1:13" x14ac:dyDescent="0.25">
      <c r="A132" s="363"/>
      <c r="B132" s="363"/>
      <c r="C132" s="363"/>
      <c r="D132" s="363"/>
      <c r="E132" s="363"/>
      <c r="F132" s="363"/>
      <c r="G132" s="363"/>
      <c r="H132" s="363"/>
      <c r="I132" s="363"/>
      <c r="J132" s="363"/>
      <c r="K132" s="363"/>
      <c r="L132" s="363"/>
      <c r="M132" s="363"/>
    </row>
    <row r="133" spans="1:13" x14ac:dyDescent="0.25">
      <c r="A133" s="363"/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3"/>
    </row>
    <row r="134" spans="1:13" x14ac:dyDescent="0.25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3"/>
    </row>
    <row r="135" spans="1:13" x14ac:dyDescent="0.25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</row>
    <row r="136" spans="1:13" x14ac:dyDescent="0.25">
      <c r="A136" s="363"/>
      <c r="B136" s="363"/>
      <c r="C136" s="363"/>
      <c r="D136" s="363"/>
      <c r="E136" s="363"/>
      <c r="F136" s="363"/>
      <c r="G136" s="363"/>
      <c r="H136" s="363"/>
      <c r="I136" s="363"/>
      <c r="J136" s="363"/>
      <c r="K136" s="363"/>
      <c r="L136" s="363"/>
      <c r="M136" s="363"/>
    </row>
    <row r="137" spans="1:13" x14ac:dyDescent="0.25">
      <c r="A137" s="363"/>
      <c r="B137" s="363"/>
      <c r="C137" s="363"/>
      <c r="D137" s="363"/>
      <c r="E137" s="363"/>
      <c r="F137" s="363"/>
      <c r="G137" s="363"/>
      <c r="H137" s="363"/>
      <c r="I137" s="363"/>
      <c r="J137" s="363"/>
      <c r="K137" s="363"/>
      <c r="L137" s="363"/>
      <c r="M137" s="363"/>
    </row>
    <row r="138" spans="1:13" x14ac:dyDescent="0.25">
      <c r="A138" s="363"/>
      <c r="B138" s="363"/>
      <c r="C138" s="363"/>
      <c r="D138" s="363"/>
      <c r="E138" s="363"/>
      <c r="F138" s="363"/>
      <c r="G138" s="363"/>
      <c r="H138" s="363"/>
      <c r="I138" s="363"/>
      <c r="J138" s="363"/>
      <c r="K138" s="363"/>
      <c r="L138" s="363"/>
      <c r="M138" s="363"/>
    </row>
    <row r="139" spans="1:13" x14ac:dyDescent="0.25">
      <c r="A139" s="363"/>
      <c r="B139" s="363"/>
      <c r="C139" s="363"/>
      <c r="D139" s="363"/>
      <c r="E139" s="363"/>
      <c r="F139" s="363"/>
      <c r="G139" s="363"/>
      <c r="H139" s="363"/>
      <c r="I139" s="363"/>
      <c r="J139" s="363"/>
      <c r="K139" s="363"/>
      <c r="L139" s="363"/>
      <c r="M139" s="363"/>
    </row>
    <row r="140" spans="1:13" x14ac:dyDescent="0.25">
      <c r="A140" s="363"/>
      <c r="B140" s="363"/>
      <c r="C140" s="363"/>
      <c r="D140" s="363"/>
      <c r="E140" s="363"/>
      <c r="F140" s="363"/>
      <c r="G140" s="363"/>
      <c r="H140" s="363"/>
      <c r="I140" s="363"/>
      <c r="J140" s="363"/>
      <c r="K140" s="363"/>
      <c r="L140" s="363"/>
      <c r="M140" s="363"/>
    </row>
    <row r="141" spans="1:13" x14ac:dyDescent="0.25">
      <c r="A141" s="363"/>
      <c r="B141" s="363"/>
      <c r="C141" s="363"/>
      <c r="D141" s="363"/>
      <c r="E141" s="363"/>
      <c r="F141" s="363"/>
      <c r="G141" s="363"/>
      <c r="H141" s="363"/>
      <c r="I141" s="363"/>
      <c r="J141" s="363"/>
      <c r="K141" s="363"/>
      <c r="L141" s="363"/>
      <c r="M141" s="363"/>
    </row>
    <row r="142" spans="1:13" x14ac:dyDescent="0.25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3"/>
    </row>
    <row r="143" spans="1:13" x14ac:dyDescent="0.25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3"/>
    </row>
    <row r="144" spans="1:13" x14ac:dyDescent="0.25">
      <c r="A144" s="363"/>
      <c r="B144" s="363"/>
      <c r="C144" s="363"/>
      <c r="D144" s="363"/>
      <c r="E144" s="363"/>
      <c r="F144" s="363"/>
      <c r="G144" s="363"/>
      <c r="H144" s="363"/>
      <c r="I144" s="363"/>
      <c r="J144" s="363"/>
      <c r="K144" s="363"/>
      <c r="L144" s="363"/>
      <c r="M144" s="363"/>
    </row>
    <row r="145" spans="1:13" x14ac:dyDescent="0.25">
      <c r="A145" s="363"/>
      <c r="B145" s="363"/>
      <c r="C145" s="363"/>
      <c r="D145" s="363"/>
      <c r="E145" s="363"/>
      <c r="F145" s="363"/>
      <c r="G145" s="363"/>
      <c r="H145" s="363"/>
      <c r="I145" s="363"/>
      <c r="J145" s="363"/>
      <c r="K145" s="363"/>
      <c r="L145" s="363"/>
      <c r="M145" s="363"/>
    </row>
    <row r="146" spans="1:13" x14ac:dyDescent="0.25">
      <c r="A146" s="363"/>
      <c r="B146" s="363"/>
      <c r="C146" s="363"/>
      <c r="D146" s="363"/>
      <c r="E146" s="363"/>
      <c r="F146" s="363"/>
      <c r="G146" s="363"/>
      <c r="H146" s="363"/>
      <c r="I146" s="363"/>
      <c r="J146" s="363"/>
      <c r="K146" s="363"/>
      <c r="L146" s="363"/>
      <c r="M146" s="363"/>
    </row>
    <row r="147" spans="1:13" x14ac:dyDescent="0.25">
      <c r="A147" s="363"/>
      <c r="B147" s="363"/>
      <c r="C147" s="363"/>
      <c r="D147" s="363"/>
      <c r="E147" s="363"/>
      <c r="F147" s="363"/>
      <c r="G147" s="363"/>
      <c r="H147" s="363"/>
      <c r="I147" s="363"/>
      <c r="J147" s="363"/>
      <c r="K147" s="363"/>
      <c r="L147" s="363"/>
      <c r="M147" s="363"/>
    </row>
    <row r="148" spans="1:13" x14ac:dyDescent="0.25">
      <c r="A148" s="363"/>
      <c r="B148" s="363"/>
      <c r="C148" s="363"/>
      <c r="D148" s="363"/>
      <c r="E148" s="363"/>
      <c r="F148" s="363"/>
      <c r="G148" s="363"/>
      <c r="H148" s="363"/>
      <c r="I148" s="363"/>
      <c r="J148" s="363"/>
      <c r="K148" s="363"/>
      <c r="L148" s="363"/>
      <c r="M148" s="363"/>
    </row>
    <row r="149" spans="1:13" x14ac:dyDescent="0.25">
      <c r="A149" s="363"/>
      <c r="B149" s="363"/>
      <c r="C149" s="363"/>
      <c r="D149" s="363"/>
      <c r="E149" s="363"/>
      <c r="F149" s="363"/>
      <c r="G149" s="363"/>
      <c r="H149" s="363"/>
      <c r="I149" s="363"/>
      <c r="J149" s="363"/>
      <c r="K149" s="363"/>
      <c r="L149" s="363"/>
      <c r="M149" s="363"/>
    </row>
    <row r="150" spans="1:13" x14ac:dyDescent="0.25">
      <c r="A150" s="363"/>
      <c r="B150" s="363"/>
      <c r="C150" s="363"/>
      <c r="D150" s="363"/>
      <c r="E150" s="363"/>
      <c r="F150" s="363"/>
      <c r="G150" s="363"/>
      <c r="H150" s="363"/>
      <c r="I150" s="363"/>
      <c r="J150" s="363"/>
      <c r="K150" s="363"/>
      <c r="L150" s="363"/>
      <c r="M150" s="363"/>
    </row>
    <row r="151" spans="1:13" x14ac:dyDescent="0.25">
      <c r="A151" s="363"/>
      <c r="B151" s="363"/>
      <c r="C151" s="363"/>
      <c r="D151" s="363"/>
      <c r="E151" s="363"/>
      <c r="F151" s="363"/>
      <c r="G151" s="363"/>
      <c r="H151" s="363"/>
      <c r="I151" s="363"/>
      <c r="J151" s="363"/>
      <c r="K151" s="363"/>
      <c r="L151" s="363"/>
      <c r="M151" s="363"/>
    </row>
    <row r="152" spans="1:13" x14ac:dyDescent="0.25">
      <c r="A152" s="363"/>
      <c r="B152" s="363"/>
      <c r="C152" s="363"/>
      <c r="D152" s="363"/>
      <c r="E152" s="363"/>
      <c r="F152" s="363"/>
      <c r="G152" s="363"/>
      <c r="H152" s="363"/>
      <c r="I152" s="363"/>
      <c r="J152" s="363"/>
      <c r="K152" s="363"/>
      <c r="L152" s="363"/>
      <c r="M152" s="363"/>
    </row>
    <row r="153" spans="1:13" x14ac:dyDescent="0.25">
      <c r="A153" s="363"/>
      <c r="B153" s="363"/>
      <c r="C153" s="363"/>
      <c r="D153" s="363"/>
      <c r="E153" s="363"/>
      <c r="F153" s="363"/>
      <c r="G153" s="363"/>
      <c r="H153" s="363"/>
      <c r="I153" s="363"/>
      <c r="J153" s="363"/>
      <c r="K153" s="363"/>
      <c r="L153" s="363"/>
      <c r="M153" s="363"/>
    </row>
    <row r="154" spans="1:13" x14ac:dyDescent="0.25">
      <c r="A154" s="363"/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3"/>
    </row>
    <row r="155" spans="1:13" x14ac:dyDescent="0.25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3"/>
    </row>
    <row r="156" spans="1:13" x14ac:dyDescent="0.25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3"/>
    </row>
    <row r="157" spans="1:13" x14ac:dyDescent="0.25">
      <c r="A157" s="363"/>
      <c r="B157" s="363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63"/>
    </row>
    <row r="158" spans="1:13" x14ac:dyDescent="0.25">
      <c r="A158" s="363"/>
      <c r="B158" s="363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3"/>
    </row>
    <row r="159" spans="1:13" x14ac:dyDescent="0.25">
      <c r="A159" s="363"/>
      <c r="B159" s="363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</row>
    <row r="160" spans="1:13" x14ac:dyDescent="0.25">
      <c r="A160" s="363"/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</row>
    <row r="161" spans="1:13" x14ac:dyDescent="0.25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3"/>
    </row>
    <row r="162" spans="1:13" x14ac:dyDescent="0.25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</row>
    <row r="163" spans="1:13" x14ac:dyDescent="0.25">
      <c r="A163" s="363"/>
      <c r="B163" s="363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3"/>
    </row>
    <row r="164" spans="1:13" x14ac:dyDescent="0.25">
      <c r="A164" s="363"/>
      <c r="B164" s="363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3"/>
    </row>
    <row r="165" spans="1:13" x14ac:dyDescent="0.25">
      <c r="A165" s="363"/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</row>
    <row r="166" spans="1:13" x14ac:dyDescent="0.25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</row>
    <row r="167" spans="1:13" x14ac:dyDescent="0.25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</row>
    <row r="168" spans="1:13" x14ac:dyDescent="0.25">
      <c r="A168" s="363"/>
      <c r="B168" s="363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</row>
    <row r="169" spans="1:13" x14ac:dyDescent="0.25">
      <c r="A169" s="363"/>
      <c r="B169" s="363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</row>
    <row r="170" spans="1:13" x14ac:dyDescent="0.25">
      <c r="A170" s="363"/>
      <c r="B170" s="363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</row>
    <row r="171" spans="1:13" x14ac:dyDescent="0.25">
      <c r="A171" s="363"/>
      <c r="B171" s="363"/>
      <c r="C171" s="363"/>
      <c r="D171" s="363"/>
      <c r="E171" s="363"/>
      <c r="F171" s="363"/>
      <c r="G171" s="363"/>
      <c r="H171" s="363"/>
      <c r="I171" s="363"/>
      <c r="J171" s="363"/>
      <c r="K171" s="363"/>
      <c r="L171" s="363"/>
      <c r="M171" s="363"/>
    </row>
    <row r="172" spans="1:13" x14ac:dyDescent="0.25">
      <c r="A172" s="363"/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</row>
    <row r="173" spans="1:13" x14ac:dyDescent="0.25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</row>
    <row r="174" spans="1:13" x14ac:dyDescent="0.25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</row>
    <row r="175" spans="1:13" x14ac:dyDescent="0.25">
      <c r="A175" s="363"/>
      <c r="B175" s="363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3"/>
    </row>
    <row r="176" spans="1:13" x14ac:dyDescent="0.25">
      <c r="A176" s="363"/>
      <c r="B176" s="363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63"/>
    </row>
    <row r="177" spans="1:13" x14ac:dyDescent="0.25">
      <c r="A177" s="363"/>
      <c r="B177" s="363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</row>
    <row r="178" spans="1:13" x14ac:dyDescent="0.25">
      <c r="A178" s="363"/>
      <c r="B178" s="363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</row>
    <row r="179" spans="1:13" x14ac:dyDescent="0.25">
      <c r="A179" s="363"/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</row>
    <row r="180" spans="1:13" x14ac:dyDescent="0.25">
      <c r="A180" s="363"/>
      <c r="B180" s="363"/>
      <c r="C180" s="363"/>
      <c r="D180" s="363"/>
      <c r="E180" s="363"/>
      <c r="F180" s="363"/>
      <c r="G180" s="363"/>
      <c r="H180" s="363"/>
      <c r="I180" s="363"/>
      <c r="J180" s="363"/>
      <c r="K180" s="363"/>
      <c r="L180" s="363"/>
      <c r="M180" s="363"/>
    </row>
    <row r="181" spans="1:13" x14ac:dyDescent="0.25">
      <c r="A181" s="363"/>
      <c r="B181" s="363"/>
      <c r="C181" s="363"/>
      <c r="D181" s="363"/>
      <c r="E181" s="363"/>
      <c r="F181" s="363"/>
      <c r="G181" s="363"/>
      <c r="H181" s="363"/>
      <c r="I181" s="363"/>
      <c r="J181" s="363"/>
      <c r="K181" s="363"/>
      <c r="L181" s="363"/>
      <c r="M181" s="363"/>
    </row>
    <row r="182" spans="1:13" x14ac:dyDescent="0.25">
      <c r="A182" s="363"/>
      <c r="B182" s="363"/>
      <c r="C182" s="363"/>
      <c r="D182" s="363"/>
      <c r="E182" s="363"/>
      <c r="F182" s="363"/>
      <c r="G182" s="363"/>
      <c r="H182" s="363"/>
      <c r="I182" s="363"/>
      <c r="J182" s="363"/>
      <c r="K182" s="363"/>
      <c r="L182" s="363"/>
      <c r="M182" s="363"/>
    </row>
    <row r="183" spans="1:13" x14ac:dyDescent="0.25">
      <c r="A183" s="363"/>
      <c r="B183" s="363"/>
      <c r="C183" s="363"/>
      <c r="D183" s="363"/>
      <c r="E183" s="363"/>
      <c r="F183" s="363"/>
      <c r="G183" s="363"/>
      <c r="H183" s="363"/>
      <c r="I183" s="363"/>
      <c r="J183" s="363"/>
      <c r="K183" s="363"/>
      <c r="L183" s="363"/>
      <c r="M183" s="363"/>
    </row>
    <row r="184" spans="1:13" x14ac:dyDescent="0.25">
      <c r="A184" s="363"/>
      <c r="B184" s="363"/>
      <c r="C184" s="363"/>
      <c r="D184" s="363"/>
      <c r="E184" s="363"/>
      <c r="F184" s="363"/>
      <c r="G184" s="363"/>
      <c r="H184" s="363"/>
      <c r="I184" s="363"/>
      <c r="J184" s="363"/>
      <c r="K184" s="363"/>
      <c r="L184" s="363"/>
      <c r="M184" s="363"/>
    </row>
    <row r="185" spans="1:13" x14ac:dyDescent="0.25">
      <c r="A185" s="363"/>
      <c r="B185" s="363"/>
      <c r="C185" s="363"/>
      <c r="D185" s="363"/>
      <c r="E185" s="363"/>
      <c r="F185" s="363"/>
      <c r="G185" s="363"/>
      <c r="H185" s="363"/>
      <c r="I185" s="363"/>
      <c r="J185" s="363"/>
      <c r="K185" s="363"/>
      <c r="L185" s="363"/>
      <c r="M185" s="363"/>
    </row>
    <row r="186" spans="1:13" x14ac:dyDescent="0.25">
      <c r="A186" s="363"/>
      <c r="B186" s="363"/>
      <c r="C186" s="363"/>
      <c r="D186" s="363"/>
      <c r="E186" s="363"/>
      <c r="F186" s="363"/>
      <c r="G186" s="363"/>
      <c r="H186" s="363"/>
      <c r="I186" s="363"/>
      <c r="J186" s="363"/>
      <c r="K186" s="363"/>
      <c r="L186" s="363"/>
      <c r="M186" s="363"/>
    </row>
    <row r="187" spans="1:13" x14ac:dyDescent="0.25">
      <c r="A187" s="363"/>
      <c r="B187" s="363"/>
      <c r="C187" s="363"/>
      <c r="D187" s="363"/>
      <c r="E187" s="363"/>
      <c r="F187" s="363"/>
      <c r="G187" s="363"/>
      <c r="H187" s="363"/>
      <c r="I187" s="363"/>
      <c r="J187" s="363"/>
      <c r="K187" s="363"/>
      <c r="L187" s="363"/>
      <c r="M187" s="363"/>
    </row>
    <row r="188" spans="1:13" x14ac:dyDescent="0.25">
      <c r="A188" s="363"/>
      <c r="B188" s="363"/>
      <c r="C188" s="363"/>
      <c r="D188" s="363"/>
      <c r="E188" s="363"/>
      <c r="F188" s="363"/>
      <c r="G188" s="363"/>
      <c r="H188" s="363"/>
      <c r="I188" s="363"/>
      <c r="J188" s="363"/>
      <c r="K188" s="363"/>
      <c r="L188" s="363"/>
      <c r="M188" s="363"/>
    </row>
    <row r="189" spans="1:13" x14ac:dyDescent="0.25">
      <c r="A189" s="363"/>
      <c r="B189" s="363"/>
      <c r="C189" s="363"/>
      <c r="D189" s="363"/>
      <c r="E189" s="363"/>
      <c r="F189" s="363"/>
      <c r="G189" s="363"/>
      <c r="H189" s="363"/>
      <c r="I189" s="363"/>
      <c r="J189" s="363"/>
      <c r="K189" s="363"/>
      <c r="L189" s="363"/>
      <c r="M189" s="363"/>
    </row>
    <row r="190" spans="1:13" x14ac:dyDescent="0.25">
      <c r="A190" s="363"/>
      <c r="B190" s="363"/>
      <c r="C190" s="363"/>
      <c r="D190" s="363"/>
      <c r="E190" s="363"/>
      <c r="F190" s="363"/>
      <c r="G190" s="363"/>
      <c r="H190" s="363"/>
      <c r="I190" s="363"/>
      <c r="J190" s="363"/>
      <c r="K190" s="363"/>
      <c r="L190" s="363"/>
      <c r="M190" s="363"/>
    </row>
    <row r="191" spans="1:13" x14ac:dyDescent="0.25">
      <c r="A191" s="363"/>
      <c r="B191" s="363"/>
      <c r="C191" s="363"/>
      <c r="D191" s="363"/>
      <c r="E191" s="363"/>
      <c r="F191" s="363"/>
      <c r="G191" s="363"/>
      <c r="H191" s="363"/>
      <c r="I191" s="363"/>
      <c r="J191" s="363"/>
      <c r="K191" s="363"/>
      <c r="L191" s="363"/>
      <c r="M191" s="363"/>
    </row>
    <row r="192" spans="1:13" x14ac:dyDescent="0.25">
      <c r="A192" s="363"/>
      <c r="B192" s="363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3"/>
    </row>
    <row r="193" spans="1:13" x14ac:dyDescent="0.25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3"/>
    </row>
    <row r="194" spans="1:13" x14ac:dyDescent="0.25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3"/>
    </row>
    <row r="195" spans="1:13" x14ac:dyDescent="0.25">
      <c r="A195" s="363"/>
      <c r="B195" s="363"/>
      <c r="C195" s="363"/>
      <c r="D195" s="363"/>
      <c r="E195" s="363"/>
      <c r="F195" s="363"/>
      <c r="G195" s="363"/>
      <c r="H195" s="363"/>
      <c r="I195" s="363"/>
      <c r="J195" s="363"/>
      <c r="K195" s="363"/>
      <c r="L195" s="363"/>
      <c r="M195" s="363"/>
    </row>
    <row r="196" spans="1:13" x14ac:dyDescent="0.25">
      <c r="A196" s="363"/>
      <c r="B196" s="363"/>
      <c r="C196" s="363"/>
      <c r="D196" s="363"/>
      <c r="E196" s="363"/>
      <c r="F196" s="363"/>
      <c r="G196" s="363"/>
      <c r="H196" s="363"/>
      <c r="I196" s="363"/>
      <c r="J196" s="363"/>
      <c r="K196" s="363"/>
      <c r="L196" s="363"/>
      <c r="M196" s="363"/>
    </row>
    <row r="197" spans="1:13" x14ac:dyDescent="0.25">
      <c r="A197" s="363"/>
      <c r="B197" s="363"/>
      <c r="C197" s="363"/>
      <c r="D197" s="363"/>
      <c r="E197" s="363"/>
      <c r="F197" s="363"/>
      <c r="G197" s="363"/>
      <c r="H197" s="363"/>
      <c r="I197" s="363"/>
      <c r="J197" s="363"/>
      <c r="K197" s="363"/>
      <c r="L197" s="363"/>
      <c r="M197" s="363"/>
    </row>
    <row r="198" spans="1:13" x14ac:dyDescent="0.25">
      <c r="A198" s="363"/>
      <c r="B198" s="363"/>
      <c r="C198" s="363"/>
      <c r="D198" s="363"/>
      <c r="E198" s="363"/>
      <c r="F198" s="363"/>
      <c r="G198" s="363"/>
      <c r="H198" s="363"/>
      <c r="I198" s="363"/>
      <c r="J198" s="363"/>
      <c r="K198" s="363"/>
      <c r="L198" s="363"/>
      <c r="M198" s="363"/>
    </row>
    <row r="199" spans="1:13" x14ac:dyDescent="0.25">
      <c r="A199" s="363"/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3"/>
    </row>
    <row r="200" spans="1:13" x14ac:dyDescent="0.25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3"/>
    </row>
    <row r="201" spans="1:13" x14ac:dyDescent="0.25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3"/>
    </row>
    <row r="202" spans="1:13" x14ac:dyDescent="0.25">
      <c r="A202" s="363"/>
      <c r="B202" s="363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</row>
    <row r="203" spans="1:13" x14ac:dyDescent="0.25">
      <c r="A203" s="363"/>
      <c r="B203" s="363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63"/>
    </row>
    <row r="204" spans="1:13" x14ac:dyDescent="0.25">
      <c r="A204" s="363"/>
      <c r="B204" s="363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</row>
    <row r="205" spans="1:13" x14ac:dyDescent="0.25">
      <c r="A205" s="363"/>
      <c r="B205" s="363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</row>
    <row r="206" spans="1:13" x14ac:dyDescent="0.25">
      <c r="A206" s="363"/>
      <c r="B206" s="363"/>
      <c r="C206" s="363"/>
      <c r="D206" s="363"/>
      <c r="E206" s="363"/>
      <c r="F206" s="363"/>
      <c r="G206" s="363"/>
      <c r="H206" s="363"/>
      <c r="I206" s="363"/>
      <c r="J206" s="363"/>
      <c r="K206" s="363"/>
      <c r="L206" s="363"/>
      <c r="M206" s="363"/>
    </row>
    <row r="207" spans="1:13" x14ac:dyDescent="0.25">
      <c r="A207" s="363"/>
      <c r="B207" s="363"/>
      <c r="C207" s="363"/>
      <c r="D207" s="363"/>
      <c r="E207" s="363"/>
      <c r="F207" s="363"/>
      <c r="G207" s="363"/>
      <c r="H207" s="363"/>
      <c r="I207" s="363"/>
      <c r="J207" s="363"/>
      <c r="K207" s="363"/>
      <c r="L207" s="363"/>
      <c r="M207" s="363"/>
    </row>
    <row r="208" spans="1:13" x14ac:dyDescent="0.25">
      <c r="A208" s="363"/>
      <c r="B208" s="363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</row>
    <row r="209" spans="1:13" x14ac:dyDescent="0.25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</row>
    <row r="210" spans="1:13" x14ac:dyDescent="0.25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</row>
    <row r="211" spans="1:13" x14ac:dyDescent="0.25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3"/>
    </row>
    <row r="212" spans="1:13" x14ac:dyDescent="0.25">
      <c r="A212" s="363"/>
      <c r="B212" s="363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</row>
    <row r="213" spans="1:13" x14ac:dyDescent="0.25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</row>
    <row r="214" spans="1:13" x14ac:dyDescent="0.25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</row>
    <row r="215" spans="1:13" x14ac:dyDescent="0.25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</row>
    <row r="216" spans="1:13" x14ac:dyDescent="0.25">
      <c r="A216" s="363"/>
      <c r="B216" s="363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</row>
    <row r="217" spans="1:13" x14ac:dyDescent="0.25">
      <c r="A217" s="363"/>
      <c r="B217" s="363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</row>
    <row r="218" spans="1:13" x14ac:dyDescent="0.25">
      <c r="A218" s="363"/>
      <c r="B218" s="363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</row>
    <row r="219" spans="1:13" x14ac:dyDescent="0.25">
      <c r="A219" s="363"/>
      <c r="B219" s="363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</row>
    <row r="220" spans="1:13" x14ac:dyDescent="0.25">
      <c r="A220" s="363"/>
      <c r="B220" s="363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</row>
    <row r="221" spans="1:13" x14ac:dyDescent="0.25">
      <c r="A221" s="363"/>
      <c r="B221" s="363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</row>
    <row r="222" spans="1:13" x14ac:dyDescent="0.25">
      <c r="A222" s="363"/>
      <c r="B222" s="363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</row>
    <row r="223" spans="1:13" x14ac:dyDescent="0.25">
      <c r="A223" s="363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</row>
    <row r="224" spans="1:13" x14ac:dyDescent="0.25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</row>
    <row r="225" spans="1:13" x14ac:dyDescent="0.25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3"/>
    </row>
    <row r="226" spans="1:13" x14ac:dyDescent="0.25">
      <c r="A226" s="363"/>
      <c r="B226" s="363"/>
      <c r="C226" s="363"/>
      <c r="D226" s="363"/>
      <c r="E226" s="363"/>
      <c r="F226" s="363"/>
      <c r="G226" s="363"/>
      <c r="H226" s="363"/>
      <c r="I226" s="363"/>
      <c r="J226" s="363"/>
      <c r="K226" s="363"/>
      <c r="L226" s="363"/>
      <c r="M226" s="363"/>
    </row>
    <row r="227" spans="1:13" x14ac:dyDescent="0.25">
      <c r="A227" s="363"/>
      <c r="B227" s="363"/>
      <c r="C227" s="363"/>
      <c r="D227" s="363"/>
      <c r="E227" s="363"/>
      <c r="F227" s="363"/>
      <c r="G227" s="363"/>
      <c r="H227" s="363"/>
      <c r="I227" s="363"/>
      <c r="J227" s="363"/>
      <c r="K227" s="363"/>
      <c r="L227" s="363"/>
      <c r="M227" s="363"/>
    </row>
    <row r="228" spans="1:13" x14ac:dyDescent="0.25">
      <c r="A228" s="363"/>
      <c r="B228" s="363"/>
      <c r="C228" s="363"/>
      <c r="D228" s="363"/>
      <c r="E228" s="363"/>
      <c r="F228" s="363"/>
      <c r="G228" s="363"/>
      <c r="H228" s="363"/>
      <c r="I228" s="363"/>
      <c r="J228" s="363"/>
      <c r="K228" s="363"/>
      <c r="L228" s="363"/>
      <c r="M228" s="363"/>
    </row>
    <row r="229" spans="1:13" x14ac:dyDescent="0.25">
      <c r="A229" s="363"/>
      <c r="B229" s="363"/>
      <c r="C229" s="363"/>
      <c r="D229" s="363"/>
      <c r="E229" s="363"/>
      <c r="F229" s="363"/>
      <c r="G229" s="363"/>
      <c r="H229" s="363"/>
      <c r="I229" s="363"/>
      <c r="J229" s="363"/>
      <c r="K229" s="363"/>
      <c r="L229" s="363"/>
      <c r="M229" s="363"/>
    </row>
    <row r="230" spans="1:13" x14ac:dyDescent="0.25">
      <c r="A230" s="363"/>
      <c r="B230" s="363"/>
      <c r="C230" s="363"/>
      <c r="D230" s="363"/>
      <c r="E230" s="363"/>
      <c r="F230" s="363"/>
      <c r="G230" s="363"/>
      <c r="H230" s="363"/>
      <c r="I230" s="363"/>
      <c r="J230" s="363"/>
      <c r="K230" s="363"/>
      <c r="L230" s="363"/>
      <c r="M230" s="363"/>
    </row>
    <row r="231" spans="1:13" x14ac:dyDescent="0.25">
      <c r="A231" s="363"/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</row>
    <row r="232" spans="1:13" x14ac:dyDescent="0.25">
      <c r="A232" s="363"/>
      <c r="B232" s="363"/>
      <c r="C232" s="363"/>
      <c r="D232" s="363"/>
      <c r="E232" s="363"/>
      <c r="F232" s="363"/>
      <c r="G232" s="363"/>
      <c r="H232" s="363"/>
      <c r="I232" s="363"/>
      <c r="J232" s="363"/>
      <c r="K232" s="363"/>
      <c r="L232" s="363"/>
      <c r="M232" s="363"/>
    </row>
    <row r="233" spans="1:13" x14ac:dyDescent="0.25">
      <c r="A233" s="363"/>
      <c r="B233" s="363"/>
      <c r="C233" s="363"/>
      <c r="D233" s="363"/>
      <c r="E233" s="363"/>
      <c r="F233" s="363"/>
      <c r="G233" s="363"/>
      <c r="H233" s="363"/>
      <c r="I233" s="363"/>
      <c r="J233" s="363"/>
      <c r="K233" s="363"/>
      <c r="L233" s="363"/>
      <c r="M233" s="363"/>
    </row>
    <row r="234" spans="1:13" x14ac:dyDescent="0.25">
      <c r="A234" s="363"/>
      <c r="B234" s="363"/>
      <c r="C234" s="363"/>
      <c r="D234" s="363"/>
      <c r="E234" s="363"/>
      <c r="F234" s="363"/>
      <c r="G234" s="363"/>
      <c r="H234" s="363"/>
      <c r="I234" s="363"/>
      <c r="J234" s="363"/>
      <c r="K234" s="363"/>
      <c r="L234" s="363"/>
      <c r="M234" s="363"/>
    </row>
    <row r="235" spans="1:13" x14ac:dyDescent="0.25">
      <c r="A235" s="363"/>
      <c r="B235" s="363"/>
      <c r="C235" s="363"/>
      <c r="D235" s="363"/>
      <c r="E235" s="363"/>
      <c r="F235" s="363"/>
      <c r="G235" s="363"/>
      <c r="H235" s="363"/>
      <c r="I235" s="363"/>
      <c r="J235" s="363"/>
      <c r="K235" s="363"/>
      <c r="L235" s="363"/>
      <c r="M235" s="363"/>
    </row>
    <row r="236" spans="1:13" x14ac:dyDescent="0.25">
      <c r="A236" s="363"/>
      <c r="B236" s="363"/>
      <c r="C236" s="363"/>
      <c r="D236" s="363"/>
      <c r="E236" s="363"/>
      <c r="F236" s="363"/>
      <c r="G236" s="363"/>
      <c r="H236" s="363"/>
      <c r="I236" s="363"/>
      <c r="J236" s="363"/>
      <c r="K236" s="363"/>
      <c r="L236" s="363"/>
      <c r="M236" s="363"/>
    </row>
    <row r="237" spans="1:13" x14ac:dyDescent="0.25">
      <c r="A237" s="363"/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</row>
    <row r="238" spans="1:13" x14ac:dyDescent="0.25">
      <c r="A238" s="363"/>
      <c r="B238" s="363"/>
      <c r="C238" s="363"/>
      <c r="D238" s="363"/>
      <c r="E238" s="363"/>
      <c r="F238" s="363"/>
      <c r="G238" s="363"/>
      <c r="H238" s="363"/>
      <c r="I238" s="363"/>
      <c r="J238" s="363"/>
      <c r="K238" s="363"/>
      <c r="L238" s="363"/>
      <c r="M238" s="363"/>
    </row>
    <row r="239" spans="1:13" x14ac:dyDescent="0.25">
      <c r="A239" s="363"/>
      <c r="B239" s="363"/>
      <c r="C239" s="363"/>
      <c r="D239" s="363"/>
      <c r="E239" s="363"/>
      <c r="F239" s="363"/>
      <c r="G239" s="363"/>
      <c r="H239" s="363"/>
      <c r="I239" s="363"/>
      <c r="J239" s="363"/>
      <c r="K239" s="363"/>
      <c r="L239" s="363"/>
      <c r="M239" s="363"/>
    </row>
    <row r="240" spans="1:13" x14ac:dyDescent="0.25">
      <c r="A240" s="363"/>
      <c r="B240" s="363"/>
      <c r="C240" s="363"/>
      <c r="D240" s="363"/>
      <c r="E240" s="363"/>
      <c r="F240" s="363"/>
      <c r="G240" s="363"/>
      <c r="H240" s="363"/>
      <c r="I240" s="363"/>
      <c r="J240" s="363"/>
      <c r="K240" s="363"/>
      <c r="L240" s="363"/>
      <c r="M240" s="363"/>
    </row>
    <row r="241" spans="1:13" x14ac:dyDescent="0.25">
      <c r="A241" s="363"/>
      <c r="B241" s="363"/>
      <c r="C241" s="363"/>
      <c r="D241" s="363"/>
      <c r="E241" s="363"/>
      <c r="F241" s="363"/>
      <c r="G241" s="363"/>
      <c r="H241" s="363"/>
      <c r="I241" s="363"/>
      <c r="J241" s="363"/>
      <c r="K241" s="363"/>
      <c r="L241" s="363"/>
      <c r="M241" s="363"/>
    </row>
    <row r="242" spans="1:13" x14ac:dyDescent="0.25">
      <c r="A242" s="363"/>
      <c r="B242" s="363"/>
      <c r="C242" s="363"/>
      <c r="D242" s="363"/>
      <c r="E242" s="363"/>
      <c r="F242" s="363"/>
      <c r="G242" s="363"/>
      <c r="H242" s="363"/>
      <c r="I242" s="363"/>
      <c r="J242" s="363"/>
      <c r="K242" s="363"/>
      <c r="L242" s="363"/>
      <c r="M242" s="363"/>
    </row>
    <row r="243" spans="1:13" x14ac:dyDescent="0.25">
      <c r="A243" s="363"/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</row>
    <row r="244" spans="1:13" x14ac:dyDescent="0.25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3"/>
    </row>
    <row r="245" spans="1:13" x14ac:dyDescent="0.25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3"/>
    </row>
    <row r="246" spans="1:13" x14ac:dyDescent="0.25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3"/>
    </row>
    <row r="247" spans="1:13" x14ac:dyDescent="0.25">
      <c r="A247" s="363"/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3"/>
    </row>
    <row r="248" spans="1:13" x14ac:dyDescent="0.25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3"/>
    </row>
    <row r="249" spans="1:13" x14ac:dyDescent="0.25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3"/>
    </row>
    <row r="250" spans="1:13" x14ac:dyDescent="0.25">
      <c r="A250" s="363"/>
      <c r="B250" s="363"/>
      <c r="C250" s="363"/>
      <c r="D250" s="363"/>
      <c r="E250" s="363"/>
      <c r="F250" s="363"/>
      <c r="G250" s="363"/>
      <c r="H250" s="363"/>
      <c r="I250" s="363"/>
      <c r="J250" s="363"/>
      <c r="K250" s="363"/>
      <c r="L250" s="363"/>
      <c r="M250" s="363"/>
    </row>
    <row r="251" spans="1:13" x14ac:dyDescent="0.25">
      <c r="A251" s="363"/>
      <c r="B251" s="363"/>
      <c r="C251" s="363"/>
      <c r="D251" s="363"/>
      <c r="E251" s="363"/>
      <c r="F251" s="363"/>
      <c r="G251" s="363"/>
      <c r="H251" s="363"/>
      <c r="I251" s="363"/>
      <c r="J251" s="363"/>
      <c r="K251" s="363"/>
      <c r="L251" s="363"/>
      <c r="M251" s="363"/>
    </row>
    <row r="252" spans="1:13" x14ac:dyDescent="0.25">
      <c r="A252" s="363"/>
      <c r="B252" s="363"/>
      <c r="C252" s="363"/>
      <c r="D252" s="363"/>
      <c r="E252" s="363"/>
      <c r="F252" s="363"/>
      <c r="G252" s="363"/>
      <c r="H252" s="363"/>
      <c r="I252" s="363"/>
      <c r="J252" s="363"/>
      <c r="K252" s="363"/>
      <c r="L252" s="363"/>
      <c r="M252" s="363"/>
    </row>
    <row r="253" spans="1:13" x14ac:dyDescent="0.25">
      <c r="A253" s="363"/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</row>
    <row r="254" spans="1:13" x14ac:dyDescent="0.25">
      <c r="A254" s="363"/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3"/>
    </row>
    <row r="255" spans="1:13" x14ac:dyDescent="0.25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3"/>
    </row>
    <row r="256" spans="1:13" x14ac:dyDescent="0.25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3"/>
    </row>
    <row r="257" spans="1:13" x14ac:dyDescent="0.25">
      <c r="A257" s="363"/>
      <c r="B257" s="363"/>
      <c r="C257" s="363"/>
      <c r="D257" s="363"/>
      <c r="E257" s="363"/>
      <c r="F257" s="363"/>
      <c r="G257" s="363"/>
      <c r="H257" s="363"/>
      <c r="I257" s="363"/>
      <c r="J257" s="363"/>
      <c r="K257" s="363"/>
      <c r="L257" s="363"/>
      <c r="M257" s="363"/>
    </row>
    <row r="258" spans="1:13" x14ac:dyDescent="0.25">
      <c r="A258" s="363"/>
      <c r="B258" s="363"/>
      <c r="C258" s="363"/>
      <c r="D258" s="363"/>
      <c r="E258" s="363"/>
      <c r="F258" s="363"/>
      <c r="G258" s="363"/>
      <c r="H258" s="363"/>
      <c r="I258" s="363"/>
      <c r="J258" s="363"/>
      <c r="K258" s="363"/>
      <c r="L258" s="363"/>
      <c r="M258" s="363"/>
    </row>
    <row r="259" spans="1:13" x14ac:dyDescent="0.25">
      <c r="A259" s="363"/>
      <c r="B259" s="363"/>
      <c r="C259" s="363"/>
      <c r="D259" s="363"/>
      <c r="E259" s="363"/>
      <c r="F259" s="363"/>
      <c r="G259" s="363"/>
      <c r="H259" s="363"/>
      <c r="I259" s="363"/>
      <c r="J259" s="363"/>
      <c r="K259" s="363"/>
      <c r="L259" s="363"/>
      <c r="M259" s="363"/>
    </row>
    <row r="260" spans="1:13" x14ac:dyDescent="0.25">
      <c r="A260" s="363"/>
      <c r="B260" s="363"/>
      <c r="C260" s="363"/>
      <c r="D260" s="363"/>
      <c r="E260" s="363"/>
      <c r="F260" s="363"/>
      <c r="G260" s="363"/>
      <c r="H260" s="363"/>
      <c r="I260" s="363"/>
      <c r="J260" s="363"/>
      <c r="K260" s="363"/>
      <c r="L260" s="363"/>
      <c r="M260" s="363"/>
    </row>
    <row r="261" spans="1:13" x14ac:dyDescent="0.25">
      <c r="A261" s="363"/>
      <c r="B261" s="363"/>
      <c r="C261" s="363"/>
      <c r="D261" s="363"/>
      <c r="E261" s="363"/>
      <c r="F261" s="363"/>
      <c r="G261" s="363"/>
      <c r="H261" s="363"/>
      <c r="I261" s="363"/>
      <c r="J261" s="363"/>
      <c r="K261" s="363"/>
      <c r="L261" s="363"/>
      <c r="M261" s="363"/>
    </row>
    <row r="262" spans="1:13" x14ac:dyDescent="0.25">
      <c r="A262" s="363"/>
      <c r="B262" s="363"/>
      <c r="C262" s="363"/>
      <c r="D262" s="363"/>
      <c r="E262" s="363"/>
      <c r="F262" s="363"/>
      <c r="G262" s="363"/>
      <c r="H262" s="363"/>
      <c r="I262" s="363"/>
      <c r="J262" s="363"/>
      <c r="K262" s="363"/>
      <c r="L262" s="363"/>
      <c r="M262" s="363"/>
    </row>
    <row r="263" spans="1:13" x14ac:dyDescent="0.25">
      <c r="A263" s="363"/>
      <c r="B263" s="363"/>
      <c r="C263" s="363"/>
      <c r="D263" s="363"/>
      <c r="E263" s="363"/>
      <c r="F263" s="363"/>
      <c r="G263" s="363"/>
      <c r="H263" s="363"/>
      <c r="I263" s="363"/>
      <c r="J263" s="363"/>
      <c r="K263" s="363"/>
      <c r="L263" s="363"/>
      <c r="M263" s="363"/>
    </row>
    <row r="264" spans="1:13" x14ac:dyDescent="0.25">
      <c r="A264" s="363"/>
      <c r="B264" s="363"/>
      <c r="C264" s="363"/>
      <c r="D264" s="363"/>
      <c r="E264" s="363"/>
      <c r="F264" s="363"/>
      <c r="G264" s="363"/>
      <c r="H264" s="363"/>
      <c r="I264" s="363"/>
      <c r="J264" s="363"/>
      <c r="K264" s="363"/>
      <c r="L264" s="363"/>
      <c r="M264" s="363"/>
    </row>
    <row r="265" spans="1:13" x14ac:dyDescent="0.25">
      <c r="A265" s="363"/>
      <c r="B265" s="363"/>
      <c r="C265" s="363"/>
      <c r="D265" s="363"/>
      <c r="E265" s="363"/>
      <c r="F265" s="363"/>
      <c r="G265" s="363"/>
      <c r="H265" s="363"/>
      <c r="I265" s="363"/>
      <c r="J265" s="363"/>
      <c r="K265" s="363"/>
      <c r="L265" s="363"/>
      <c r="M265" s="363"/>
    </row>
    <row r="266" spans="1:13" x14ac:dyDescent="0.25">
      <c r="A266" s="363"/>
      <c r="B266" s="363"/>
      <c r="C266" s="363"/>
      <c r="D266" s="363"/>
      <c r="E266" s="363"/>
      <c r="F266" s="363"/>
      <c r="G266" s="363"/>
      <c r="H266" s="363"/>
      <c r="I266" s="363"/>
      <c r="J266" s="363"/>
      <c r="K266" s="363"/>
      <c r="L266" s="363"/>
      <c r="M266" s="363"/>
    </row>
    <row r="267" spans="1:13" x14ac:dyDescent="0.25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3"/>
    </row>
    <row r="268" spans="1:13" x14ac:dyDescent="0.25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3"/>
    </row>
    <row r="269" spans="1:13" x14ac:dyDescent="0.25">
      <c r="A269" s="363"/>
      <c r="B269" s="363"/>
      <c r="C269" s="363"/>
      <c r="D269" s="363"/>
      <c r="E269" s="363"/>
      <c r="F269" s="363"/>
      <c r="G269" s="363"/>
      <c r="H269" s="363"/>
      <c r="I269" s="363"/>
      <c r="J269" s="363"/>
      <c r="K269" s="363"/>
      <c r="L269" s="363"/>
      <c r="M269" s="363"/>
    </row>
    <row r="270" spans="1:13" x14ac:dyDescent="0.25">
      <c r="A270" s="363"/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3"/>
    </row>
    <row r="271" spans="1:13" x14ac:dyDescent="0.25">
      <c r="A271" s="363"/>
      <c r="B271" s="363"/>
      <c r="C271" s="363"/>
      <c r="D271" s="363"/>
      <c r="E271" s="363"/>
      <c r="F271" s="363"/>
      <c r="G271" s="363"/>
      <c r="H271" s="363"/>
      <c r="I271" s="363"/>
      <c r="J271" s="363"/>
      <c r="K271" s="363"/>
      <c r="L271" s="363"/>
      <c r="M271" s="363"/>
    </row>
    <row r="272" spans="1:13" x14ac:dyDescent="0.25">
      <c r="A272" s="363"/>
      <c r="B272" s="363"/>
      <c r="C272" s="363"/>
      <c r="D272" s="363"/>
      <c r="E272" s="363"/>
      <c r="F272" s="363"/>
      <c r="G272" s="363"/>
      <c r="H272" s="363"/>
      <c r="I272" s="363"/>
      <c r="J272" s="363"/>
      <c r="K272" s="363"/>
      <c r="L272" s="363"/>
      <c r="M272" s="363"/>
    </row>
    <row r="273" spans="1:13" x14ac:dyDescent="0.25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3"/>
    </row>
    <row r="274" spans="1:13" x14ac:dyDescent="0.25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3"/>
    </row>
    <row r="275" spans="1:13" x14ac:dyDescent="0.25">
      <c r="A275" s="363"/>
      <c r="B275" s="363"/>
      <c r="C275" s="363"/>
      <c r="D275" s="363"/>
      <c r="E275" s="363"/>
      <c r="F275" s="363"/>
      <c r="G275" s="363"/>
      <c r="H275" s="363"/>
      <c r="I275" s="363"/>
      <c r="J275" s="363"/>
      <c r="K275" s="363"/>
      <c r="L275" s="363"/>
      <c r="M275" s="363"/>
    </row>
    <row r="276" spans="1:13" x14ac:dyDescent="0.25">
      <c r="A276" s="363"/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3"/>
    </row>
    <row r="277" spans="1:13" x14ac:dyDescent="0.25">
      <c r="A277" s="363"/>
      <c r="B277" s="363"/>
      <c r="C277" s="363"/>
      <c r="D277" s="363"/>
      <c r="E277" s="363"/>
      <c r="F277" s="363"/>
      <c r="G277" s="363"/>
      <c r="H277" s="363"/>
      <c r="I277" s="363"/>
      <c r="J277" s="363"/>
      <c r="K277" s="363"/>
      <c r="L277" s="363"/>
      <c r="M277" s="363"/>
    </row>
    <row r="278" spans="1:13" x14ac:dyDescent="0.25">
      <c r="A278" s="363"/>
      <c r="B278" s="363"/>
      <c r="C278" s="363"/>
      <c r="D278" s="363"/>
      <c r="E278" s="363"/>
      <c r="F278" s="363"/>
      <c r="G278" s="363"/>
      <c r="H278" s="363"/>
      <c r="I278" s="363"/>
      <c r="J278" s="363"/>
      <c r="K278" s="363"/>
      <c r="L278" s="363"/>
      <c r="M278" s="363"/>
    </row>
    <row r="279" spans="1:13" x14ac:dyDescent="0.25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3"/>
    </row>
    <row r="280" spans="1:13" x14ac:dyDescent="0.25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3"/>
    </row>
    <row r="281" spans="1:13" x14ac:dyDescent="0.25">
      <c r="A281" s="363"/>
      <c r="B281" s="363"/>
      <c r="C281" s="363"/>
      <c r="D281" s="363"/>
      <c r="E281" s="363"/>
      <c r="F281" s="363"/>
      <c r="G281" s="363"/>
      <c r="H281" s="363"/>
      <c r="I281" s="363"/>
      <c r="J281" s="363"/>
      <c r="K281" s="363"/>
      <c r="L281" s="363"/>
      <c r="M281" s="363"/>
    </row>
    <row r="282" spans="1:13" x14ac:dyDescent="0.25">
      <c r="A282" s="363"/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3"/>
    </row>
    <row r="283" spans="1:13" x14ac:dyDescent="0.25">
      <c r="A283" s="363"/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3"/>
    </row>
    <row r="284" spans="1:13" x14ac:dyDescent="0.25">
      <c r="A284" s="363"/>
      <c r="B284" s="363"/>
      <c r="C284" s="363"/>
      <c r="D284" s="363"/>
      <c r="E284" s="363"/>
      <c r="F284" s="363"/>
      <c r="G284" s="363"/>
      <c r="H284" s="363"/>
      <c r="I284" s="363"/>
      <c r="J284" s="363"/>
      <c r="K284" s="363"/>
      <c r="L284" s="363"/>
      <c r="M284" s="363"/>
    </row>
    <row r="285" spans="1:13" x14ac:dyDescent="0.25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3"/>
    </row>
    <row r="286" spans="1:13" x14ac:dyDescent="0.25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</row>
    <row r="287" spans="1:13" x14ac:dyDescent="0.25">
      <c r="A287" s="363"/>
      <c r="B287" s="363"/>
      <c r="C287" s="363"/>
      <c r="D287" s="363"/>
      <c r="E287" s="363"/>
      <c r="F287" s="363"/>
      <c r="G287" s="363"/>
      <c r="H287" s="363"/>
      <c r="I287" s="363"/>
      <c r="J287" s="363"/>
      <c r="K287" s="363"/>
      <c r="L287" s="363"/>
      <c r="M287" s="363"/>
    </row>
    <row r="288" spans="1:13" x14ac:dyDescent="0.25">
      <c r="A288" s="363"/>
      <c r="B288" s="363"/>
      <c r="C288" s="363"/>
      <c r="D288" s="363"/>
      <c r="E288" s="363"/>
      <c r="F288" s="363"/>
      <c r="G288" s="363"/>
      <c r="H288" s="363"/>
      <c r="I288" s="363"/>
      <c r="J288" s="363"/>
      <c r="K288" s="363"/>
      <c r="L288" s="363"/>
      <c r="M288" s="363"/>
    </row>
    <row r="289" spans="1:13" x14ac:dyDescent="0.25">
      <c r="A289" s="363"/>
      <c r="B289" s="363"/>
      <c r="C289" s="363"/>
      <c r="D289" s="363"/>
      <c r="E289" s="363"/>
      <c r="F289" s="363"/>
      <c r="G289" s="363"/>
      <c r="H289" s="363"/>
      <c r="I289" s="363"/>
      <c r="J289" s="363"/>
      <c r="K289" s="363"/>
      <c r="L289" s="363"/>
      <c r="M289" s="363"/>
    </row>
    <row r="290" spans="1:13" x14ac:dyDescent="0.25">
      <c r="A290" s="363"/>
      <c r="B290" s="363"/>
      <c r="C290" s="363"/>
      <c r="D290" s="363"/>
      <c r="E290" s="363"/>
      <c r="F290" s="363"/>
      <c r="G290" s="363"/>
      <c r="H290" s="363"/>
      <c r="I290" s="363"/>
      <c r="J290" s="363"/>
      <c r="K290" s="363"/>
      <c r="L290" s="363"/>
      <c r="M290" s="363"/>
    </row>
    <row r="291" spans="1:13" x14ac:dyDescent="0.25">
      <c r="A291" s="363"/>
      <c r="B291" s="363"/>
      <c r="C291" s="363"/>
      <c r="D291" s="363"/>
      <c r="E291" s="363"/>
      <c r="F291" s="363"/>
      <c r="G291" s="363"/>
      <c r="H291" s="363"/>
      <c r="I291" s="363"/>
      <c r="J291" s="363"/>
      <c r="K291" s="363"/>
      <c r="L291" s="363"/>
      <c r="M291" s="363"/>
    </row>
    <row r="292" spans="1:13" x14ac:dyDescent="0.25">
      <c r="A292" s="363"/>
      <c r="B292" s="363"/>
      <c r="C292" s="363"/>
      <c r="D292" s="363"/>
      <c r="E292" s="363"/>
      <c r="F292" s="363"/>
      <c r="G292" s="363"/>
      <c r="H292" s="363"/>
      <c r="I292" s="363"/>
      <c r="J292" s="363"/>
      <c r="K292" s="363"/>
      <c r="L292" s="363"/>
      <c r="M292" s="363"/>
    </row>
    <row r="293" spans="1:13" x14ac:dyDescent="0.25">
      <c r="A293" s="363"/>
      <c r="B293" s="363"/>
      <c r="C293" s="363"/>
      <c r="D293" s="363"/>
      <c r="E293" s="363"/>
      <c r="F293" s="363"/>
      <c r="G293" s="363"/>
      <c r="H293" s="363"/>
      <c r="I293" s="363"/>
      <c r="J293" s="363"/>
      <c r="K293" s="363"/>
      <c r="L293" s="363"/>
      <c r="M293" s="363"/>
    </row>
    <row r="294" spans="1:13" x14ac:dyDescent="0.25">
      <c r="A294" s="363"/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3"/>
    </row>
    <row r="295" spans="1:13" x14ac:dyDescent="0.25">
      <c r="A295" s="363"/>
      <c r="B295" s="363"/>
      <c r="C295" s="363"/>
      <c r="D295" s="363"/>
      <c r="E295" s="363"/>
      <c r="F295" s="363"/>
      <c r="G295" s="363"/>
      <c r="H295" s="363"/>
      <c r="I295" s="363"/>
      <c r="J295" s="363"/>
      <c r="K295" s="363"/>
      <c r="L295" s="363"/>
      <c r="M295" s="363"/>
    </row>
    <row r="296" spans="1:13" x14ac:dyDescent="0.25">
      <c r="A296" s="363"/>
      <c r="B296" s="363"/>
      <c r="C296" s="363"/>
      <c r="D296" s="363"/>
      <c r="E296" s="363"/>
      <c r="F296" s="363"/>
      <c r="G296" s="363"/>
      <c r="H296" s="363"/>
      <c r="I296" s="363"/>
      <c r="J296" s="363"/>
      <c r="K296" s="363"/>
      <c r="L296" s="363"/>
      <c r="M296" s="363"/>
    </row>
    <row r="297" spans="1:13" x14ac:dyDescent="0.25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</row>
    <row r="298" spans="1:13" x14ac:dyDescent="0.25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3"/>
    </row>
    <row r="299" spans="1:13" x14ac:dyDescent="0.25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63"/>
    </row>
    <row r="300" spans="1:13" x14ac:dyDescent="0.25">
      <c r="A300" s="363"/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3"/>
    </row>
    <row r="301" spans="1:13" x14ac:dyDescent="0.25">
      <c r="A301" s="363"/>
      <c r="B301" s="363"/>
      <c r="C301" s="363"/>
      <c r="D301" s="363"/>
      <c r="E301" s="363"/>
      <c r="F301" s="363"/>
      <c r="G301" s="363"/>
      <c r="H301" s="363"/>
      <c r="I301" s="363"/>
      <c r="J301" s="363"/>
      <c r="K301" s="363"/>
      <c r="L301" s="363"/>
      <c r="M301" s="363"/>
    </row>
    <row r="302" spans="1:13" x14ac:dyDescent="0.25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3"/>
    </row>
    <row r="303" spans="1:13" x14ac:dyDescent="0.25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3"/>
    </row>
    <row r="304" spans="1:13" x14ac:dyDescent="0.25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3"/>
    </row>
    <row r="305" spans="1:13" x14ac:dyDescent="0.25">
      <c r="A305" s="363"/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3"/>
    </row>
    <row r="306" spans="1:13" x14ac:dyDescent="0.25">
      <c r="A306" s="363"/>
      <c r="B306" s="363"/>
      <c r="C306" s="363"/>
      <c r="D306" s="363"/>
      <c r="E306" s="363"/>
      <c r="F306" s="363"/>
      <c r="G306" s="363"/>
      <c r="H306" s="363"/>
      <c r="I306" s="363"/>
      <c r="J306" s="363"/>
      <c r="K306" s="363"/>
      <c r="L306" s="363"/>
      <c r="M306" s="363"/>
    </row>
    <row r="307" spans="1:13" x14ac:dyDescent="0.25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3"/>
    </row>
    <row r="308" spans="1:13" x14ac:dyDescent="0.25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3"/>
    </row>
    <row r="309" spans="1:13" x14ac:dyDescent="0.25">
      <c r="A309" s="363"/>
      <c r="B309" s="363"/>
      <c r="C309" s="363"/>
      <c r="D309" s="363"/>
      <c r="E309" s="363"/>
      <c r="F309" s="363"/>
      <c r="G309" s="363"/>
      <c r="H309" s="363"/>
      <c r="I309" s="363"/>
      <c r="J309" s="363"/>
      <c r="K309" s="363"/>
      <c r="L309" s="363"/>
      <c r="M309" s="363"/>
    </row>
    <row r="310" spans="1:13" x14ac:dyDescent="0.25">
      <c r="A310" s="363"/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3"/>
    </row>
    <row r="311" spans="1:13" x14ac:dyDescent="0.25">
      <c r="A311" s="363"/>
      <c r="B311" s="363"/>
      <c r="C311" s="363"/>
      <c r="D311" s="363"/>
      <c r="E311" s="363"/>
      <c r="F311" s="363"/>
      <c r="G311" s="363"/>
      <c r="H311" s="363"/>
      <c r="I311" s="363"/>
      <c r="J311" s="363"/>
      <c r="K311" s="363"/>
      <c r="L311" s="363"/>
      <c r="M311" s="363"/>
    </row>
    <row r="312" spans="1:13" x14ac:dyDescent="0.25">
      <c r="A312" s="363"/>
      <c r="B312" s="363"/>
      <c r="C312" s="363"/>
      <c r="D312" s="363"/>
      <c r="E312" s="363"/>
      <c r="F312" s="363"/>
      <c r="G312" s="363"/>
      <c r="H312" s="363"/>
      <c r="I312" s="363"/>
      <c r="J312" s="363"/>
      <c r="K312" s="363"/>
      <c r="L312" s="363"/>
      <c r="M312" s="363"/>
    </row>
    <row r="313" spans="1:13" x14ac:dyDescent="0.25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3"/>
    </row>
    <row r="314" spans="1:13" x14ac:dyDescent="0.25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3"/>
    </row>
    <row r="315" spans="1:13" x14ac:dyDescent="0.25">
      <c r="A315" s="363"/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3"/>
    </row>
    <row r="316" spans="1:13" x14ac:dyDescent="0.25">
      <c r="A316" s="363"/>
      <c r="B316" s="363"/>
      <c r="C316" s="363"/>
      <c r="D316" s="363"/>
      <c r="E316" s="363"/>
      <c r="F316" s="363"/>
      <c r="G316" s="363"/>
      <c r="H316" s="363"/>
      <c r="I316" s="363"/>
      <c r="J316" s="363"/>
      <c r="K316" s="363"/>
      <c r="L316" s="363"/>
      <c r="M316" s="363"/>
    </row>
    <row r="317" spans="1:13" x14ac:dyDescent="0.25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3"/>
    </row>
    <row r="318" spans="1:13" x14ac:dyDescent="0.25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3"/>
    </row>
    <row r="319" spans="1:13" x14ac:dyDescent="0.25">
      <c r="A319" s="363"/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3"/>
    </row>
    <row r="320" spans="1:13" x14ac:dyDescent="0.25">
      <c r="A320" s="363"/>
      <c r="B320" s="363"/>
      <c r="C320" s="363"/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</row>
    <row r="321" spans="1:13" x14ac:dyDescent="0.25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3"/>
    </row>
    <row r="322" spans="1:13" x14ac:dyDescent="0.25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3"/>
    </row>
    <row r="323" spans="1:13" x14ac:dyDescent="0.25">
      <c r="A323" s="363"/>
      <c r="B323" s="363"/>
      <c r="C323" s="363"/>
      <c r="D323" s="363"/>
      <c r="E323" s="363"/>
      <c r="F323" s="363"/>
      <c r="G323" s="363"/>
      <c r="H323" s="363"/>
      <c r="I323" s="363"/>
      <c r="J323" s="363"/>
      <c r="K323" s="363"/>
      <c r="L323" s="363"/>
      <c r="M323" s="363"/>
    </row>
    <row r="324" spans="1:13" x14ac:dyDescent="0.25">
      <c r="A324" s="363"/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3"/>
    </row>
    <row r="325" spans="1:13" x14ac:dyDescent="0.25">
      <c r="A325" s="363"/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3"/>
    </row>
    <row r="326" spans="1:13" x14ac:dyDescent="0.25">
      <c r="A326" s="363"/>
      <c r="B326" s="363"/>
      <c r="C326" s="363"/>
      <c r="D326" s="363"/>
      <c r="E326" s="363"/>
      <c r="F326" s="363"/>
      <c r="G326" s="363"/>
      <c r="H326" s="363"/>
      <c r="I326" s="363"/>
      <c r="J326" s="363"/>
      <c r="K326" s="363"/>
      <c r="L326" s="363"/>
      <c r="M326" s="363"/>
    </row>
    <row r="327" spans="1:13" x14ac:dyDescent="0.25">
      <c r="A327" s="363"/>
      <c r="B327" s="363"/>
      <c r="C327" s="363"/>
      <c r="D327" s="363"/>
      <c r="E327" s="363"/>
      <c r="F327" s="363"/>
      <c r="G327" s="363"/>
      <c r="H327" s="363"/>
      <c r="I327" s="363"/>
      <c r="J327" s="363"/>
      <c r="K327" s="363"/>
      <c r="L327" s="363"/>
      <c r="M327" s="363"/>
    </row>
    <row r="328" spans="1:13" x14ac:dyDescent="0.25">
      <c r="A328" s="363"/>
      <c r="B328" s="363"/>
      <c r="C328" s="363"/>
      <c r="D328" s="363"/>
      <c r="E328" s="363"/>
      <c r="F328" s="363"/>
      <c r="G328" s="363"/>
      <c r="H328" s="363"/>
      <c r="I328" s="363"/>
      <c r="J328" s="363"/>
      <c r="K328" s="363"/>
      <c r="L328" s="363"/>
      <c r="M328" s="363"/>
    </row>
    <row r="329" spans="1:13" x14ac:dyDescent="0.25">
      <c r="A329" s="363"/>
      <c r="B329" s="363"/>
      <c r="C329" s="363"/>
      <c r="D329" s="363"/>
      <c r="E329" s="363"/>
      <c r="F329" s="363"/>
      <c r="G329" s="363"/>
      <c r="H329" s="363"/>
      <c r="I329" s="363"/>
      <c r="J329" s="363"/>
      <c r="K329" s="363"/>
      <c r="L329" s="363"/>
      <c r="M329" s="363"/>
    </row>
    <row r="330" spans="1:13" x14ac:dyDescent="0.25">
      <c r="A330" s="363"/>
      <c r="B330" s="363"/>
      <c r="C330" s="363"/>
      <c r="D330" s="363"/>
      <c r="E330" s="363"/>
      <c r="F330" s="363"/>
      <c r="G330" s="363"/>
      <c r="H330" s="363"/>
      <c r="I330" s="363"/>
      <c r="J330" s="363"/>
      <c r="K330" s="363"/>
      <c r="L330" s="363"/>
      <c r="M330" s="363"/>
    </row>
    <row r="331" spans="1:13" x14ac:dyDescent="0.25">
      <c r="A331" s="363"/>
      <c r="B331" s="363"/>
      <c r="C331" s="363"/>
      <c r="D331" s="363"/>
      <c r="E331" s="363"/>
      <c r="F331" s="363"/>
      <c r="G331" s="363"/>
      <c r="H331" s="363"/>
      <c r="I331" s="363"/>
      <c r="J331" s="363"/>
      <c r="K331" s="363"/>
      <c r="L331" s="363"/>
      <c r="M331" s="363"/>
    </row>
    <row r="332" spans="1:13" x14ac:dyDescent="0.25">
      <c r="A332" s="363"/>
      <c r="B332" s="363"/>
      <c r="C332" s="363"/>
      <c r="D332" s="363"/>
      <c r="E332" s="363"/>
      <c r="F332" s="363"/>
      <c r="G332" s="363"/>
      <c r="H332" s="363"/>
      <c r="I332" s="363"/>
      <c r="J332" s="363"/>
      <c r="K332" s="363"/>
      <c r="L332" s="363"/>
      <c r="M332" s="363"/>
    </row>
    <row r="333" spans="1:13" x14ac:dyDescent="0.25">
      <c r="A333" s="363"/>
      <c r="B333" s="363"/>
      <c r="C333" s="363"/>
      <c r="D333" s="363"/>
      <c r="E333" s="363"/>
      <c r="F333" s="363"/>
      <c r="G333" s="363"/>
      <c r="H333" s="363"/>
      <c r="I333" s="363"/>
      <c r="J333" s="363"/>
      <c r="K333" s="363"/>
      <c r="L333" s="363"/>
      <c r="M333" s="363"/>
    </row>
    <row r="334" spans="1:13" x14ac:dyDescent="0.25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3"/>
    </row>
    <row r="335" spans="1:13" x14ac:dyDescent="0.25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3"/>
    </row>
    <row r="336" spans="1:13" x14ac:dyDescent="0.25">
      <c r="A336" s="363"/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363"/>
      <c r="M336" s="363"/>
    </row>
    <row r="337" spans="1:13" x14ac:dyDescent="0.25">
      <c r="A337" s="363"/>
      <c r="B337" s="363"/>
      <c r="C337" s="363"/>
      <c r="D337" s="363"/>
      <c r="E337" s="363"/>
      <c r="F337" s="363"/>
      <c r="G337" s="363"/>
      <c r="H337" s="363"/>
      <c r="I337" s="363"/>
      <c r="J337" s="363"/>
      <c r="K337" s="363"/>
      <c r="L337" s="363"/>
      <c r="M337" s="363"/>
    </row>
    <row r="338" spans="1:13" x14ac:dyDescent="0.25">
      <c r="A338" s="363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3"/>
    </row>
    <row r="339" spans="1:13" x14ac:dyDescent="0.25">
      <c r="A339" s="363"/>
      <c r="B339" s="363"/>
      <c r="C339" s="363"/>
      <c r="D339" s="363"/>
      <c r="E339" s="363"/>
      <c r="F339" s="363"/>
      <c r="G339" s="363"/>
      <c r="H339" s="363"/>
      <c r="I339" s="363"/>
      <c r="J339" s="363"/>
      <c r="K339" s="363"/>
      <c r="L339" s="363"/>
      <c r="M339" s="363"/>
    </row>
    <row r="340" spans="1:13" x14ac:dyDescent="0.25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3"/>
    </row>
    <row r="341" spans="1:13" x14ac:dyDescent="0.25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3"/>
    </row>
    <row r="342" spans="1:13" x14ac:dyDescent="0.25">
      <c r="A342" s="363"/>
      <c r="B342" s="363"/>
      <c r="C342" s="363"/>
      <c r="D342" s="363"/>
      <c r="E342" s="363"/>
      <c r="F342" s="363"/>
      <c r="G342" s="363"/>
      <c r="H342" s="363"/>
      <c r="I342" s="363"/>
      <c r="J342" s="363"/>
      <c r="K342" s="363"/>
      <c r="L342" s="363"/>
      <c r="M342" s="363"/>
    </row>
    <row r="343" spans="1:13" x14ac:dyDescent="0.25">
      <c r="A343" s="363"/>
      <c r="B343" s="363"/>
      <c r="C343" s="363"/>
      <c r="D343" s="363"/>
      <c r="E343" s="363"/>
      <c r="F343" s="363"/>
      <c r="G343" s="363"/>
      <c r="H343" s="363"/>
      <c r="I343" s="363"/>
      <c r="J343" s="363"/>
      <c r="K343" s="363"/>
      <c r="L343" s="363"/>
      <c r="M343" s="363"/>
    </row>
    <row r="344" spans="1:13" x14ac:dyDescent="0.25">
      <c r="A344" s="363"/>
      <c r="B344" s="363"/>
      <c r="C344" s="363"/>
      <c r="D344" s="363"/>
      <c r="E344" s="363"/>
      <c r="F344" s="363"/>
      <c r="G344" s="363"/>
      <c r="H344" s="363"/>
      <c r="I344" s="363"/>
      <c r="J344" s="363"/>
      <c r="K344" s="363"/>
      <c r="L344" s="363"/>
      <c r="M344" s="363"/>
    </row>
    <row r="345" spans="1:13" x14ac:dyDescent="0.25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3"/>
    </row>
    <row r="346" spans="1:13" x14ac:dyDescent="0.25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3"/>
    </row>
    <row r="347" spans="1:13" x14ac:dyDescent="0.25">
      <c r="A347" s="363"/>
      <c r="B347" s="363"/>
      <c r="C347" s="363"/>
      <c r="D347" s="363"/>
      <c r="E347" s="363"/>
      <c r="F347" s="363"/>
      <c r="G347" s="363"/>
      <c r="H347" s="363"/>
      <c r="I347" s="363"/>
      <c r="J347" s="363"/>
      <c r="K347" s="363"/>
      <c r="L347" s="363"/>
      <c r="M347" s="363"/>
    </row>
    <row r="348" spans="1:13" x14ac:dyDescent="0.25">
      <c r="A348" s="363"/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</row>
    <row r="349" spans="1:13" x14ac:dyDescent="0.25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3"/>
    </row>
    <row r="350" spans="1:13" x14ac:dyDescent="0.25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3"/>
    </row>
    <row r="351" spans="1:13" x14ac:dyDescent="0.25">
      <c r="A351" s="363"/>
      <c r="B351" s="363"/>
      <c r="C351" s="363"/>
      <c r="D351" s="363"/>
      <c r="E351" s="363"/>
      <c r="F351" s="363"/>
      <c r="G351" s="363"/>
      <c r="H351" s="363"/>
      <c r="I351" s="363"/>
      <c r="J351" s="363"/>
      <c r="K351" s="363"/>
      <c r="L351" s="363"/>
      <c r="M351" s="363"/>
    </row>
    <row r="352" spans="1:13" x14ac:dyDescent="0.25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63"/>
    </row>
    <row r="353" spans="1:13" x14ac:dyDescent="0.25">
      <c r="A353" s="363"/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3"/>
    </row>
    <row r="354" spans="1:13" x14ac:dyDescent="0.25">
      <c r="A354" s="363"/>
      <c r="B354" s="363"/>
      <c r="C354" s="363"/>
      <c r="D354" s="363"/>
      <c r="E354" s="363"/>
      <c r="F354" s="363"/>
      <c r="G354" s="363"/>
      <c r="H354" s="363"/>
      <c r="I354" s="363"/>
      <c r="J354" s="363"/>
      <c r="K354" s="363"/>
      <c r="L354" s="363"/>
      <c r="M354" s="363"/>
    </row>
    <row r="355" spans="1:13" x14ac:dyDescent="0.25">
      <c r="A355" s="363"/>
      <c r="B355" s="363"/>
      <c r="C355" s="363"/>
      <c r="D355" s="363"/>
      <c r="E355" s="363"/>
      <c r="F355" s="363"/>
      <c r="G355" s="363"/>
      <c r="H355" s="363"/>
      <c r="I355" s="363"/>
      <c r="J355" s="363"/>
      <c r="K355" s="363"/>
      <c r="L355" s="363"/>
      <c r="M355" s="363"/>
    </row>
    <row r="356" spans="1:13" x14ac:dyDescent="0.25">
      <c r="A356" s="363"/>
      <c r="B356" s="363"/>
      <c r="C356" s="363"/>
      <c r="D356" s="363"/>
      <c r="E356" s="363"/>
      <c r="F356" s="363"/>
      <c r="G356" s="363"/>
      <c r="H356" s="363"/>
      <c r="I356" s="363"/>
      <c r="J356" s="363"/>
      <c r="K356" s="363"/>
      <c r="L356" s="363"/>
      <c r="M356" s="363"/>
    </row>
    <row r="357" spans="1:13" x14ac:dyDescent="0.25">
      <c r="A357" s="363"/>
      <c r="B357" s="363"/>
      <c r="C357" s="363"/>
      <c r="D357" s="363"/>
      <c r="E357" s="363"/>
      <c r="F357" s="363"/>
      <c r="G357" s="363"/>
      <c r="H357" s="363"/>
      <c r="I357" s="363"/>
      <c r="J357" s="363"/>
      <c r="K357" s="363"/>
      <c r="L357" s="363"/>
      <c r="M357" s="363"/>
    </row>
    <row r="358" spans="1:13" x14ac:dyDescent="0.25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3"/>
    </row>
    <row r="359" spans="1:13" x14ac:dyDescent="0.25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3"/>
    </row>
    <row r="360" spans="1:13" x14ac:dyDescent="0.25">
      <c r="A360" s="363"/>
      <c r="B360" s="363"/>
      <c r="C360" s="363"/>
      <c r="D360" s="363"/>
      <c r="E360" s="363"/>
      <c r="F360" s="363"/>
      <c r="G360" s="363"/>
      <c r="H360" s="363"/>
      <c r="I360" s="363"/>
      <c r="J360" s="363"/>
      <c r="K360" s="363"/>
      <c r="L360" s="363"/>
      <c r="M360" s="363"/>
    </row>
    <row r="361" spans="1:13" x14ac:dyDescent="0.25">
      <c r="A361" s="363"/>
      <c r="B361" s="363"/>
      <c r="C361" s="363"/>
      <c r="D361" s="363"/>
      <c r="E361" s="363"/>
      <c r="F361" s="363"/>
      <c r="G361" s="363"/>
      <c r="H361" s="363"/>
      <c r="I361" s="363"/>
      <c r="J361" s="363"/>
      <c r="K361" s="363"/>
      <c r="L361" s="363"/>
      <c r="M361" s="363"/>
    </row>
    <row r="362" spans="1:13" x14ac:dyDescent="0.25">
      <c r="A362" s="363"/>
      <c r="B362" s="363"/>
      <c r="C362" s="363"/>
      <c r="D362" s="363"/>
      <c r="E362" s="363"/>
      <c r="F362" s="363"/>
      <c r="G362" s="363"/>
      <c r="H362" s="363"/>
      <c r="I362" s="363"/>
      <c r="J362" s="363"/>
      <c r="K362" s="363"/>
      <c r="L362" s="363"/>
      <c r="M362" s="363"/>
    </row>
    <row r="363" spans="1:13" x14ac:dyDescent="0.25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3"/>
    </row>
    <row r="364" spans="1:13" x14ac:dyDescent="0.25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3"/>
    </row>
    <row r="365" spans="1:13" x14ac:dyDescent="0.25">
      <c r="A365" s="363"/>
      <c r="B365" s="363"/>
      <c r="C365" s="363"/>
      <c r="D365" s="363"/>
      <c r="E365" s="363"/>
      <c r="F365" s="363"/>
      <c r="G365" s="363"/>
      <c r="H365" s="363"/>
      <c r="I365" s="363"/>
      <c r="J365" s="363"/>
      <c r="K365" s="363"/>
      <c r="L365" s="363"/>
      <c r="M365" s="363"/>
    </row>
    <row r="366" spans="1:13" x14ac:dyDescent="0.25">
      <c r="A366" s="363"/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3"/>
    </row>
    <row r="367" spans="1:13" x14ac:dyDescent="0.25">
      <c r="A367" s="363"/>
      <c r="B367" s="363"/>
      <c r="C367" s="363"/>
      <c r="D367" s="363"/>
      <c r="E367" s="363"/>
      <c r="F367" s="363"/>
      <c r="G367" s="363"/>
      <c r="H367" s="363"/>
      <c r="I367" s="363"/>
      <c r="J367" s="363"/>
      <c r="K367" s="363"/>
      <c r="L367" s="363"/>
      <c r="M367" s="363"/>
    </row>
    <row r="368" spans="1:13" x14ac:dyDescent="0.25">
      <c r="A368" s="363"/>
      <c r="B368" s="363"/>
      <c r="C368" s="363"/>
      <c r="D368" s="363"/>
      <c r="E368" s="363"/>
      <c r="F368" s="363"/>
      <c r="G368" s="363"/>
      <c r="H368" s="363"/>
      <c r="I368" s="363"/>
      <c r="J368" s="363"/>
      <c r="K368" s="363"/>
      <c r="L368" s="363"/>
      <c r="M368" s="363"/>
    </row>
    <row r="369" spans="1:13" x14ac:dyDescent="0.25">
      <c r="A369" s="363"/>
      <c r="B369" s="363"/>
      <c r="C369" s="363"/>
      <c r="D369" s="363"/>
      <c r="E369" s="363"/>
      <c r="F369" s="363"/>
      <c r="G369" s="363"/>
      <c r="H369" s="363"/>
      <c r="I369" s="363"/>
      <c r="J369" s="363"/>
      <c r="K369" s="363"/>
      <c r="L369" s="363"/>
      <c r="M369" s="363"/>
    </row>
    <row r="370" spans="1:13" x14ac:dyDescent="0.25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3"/>
    </row>
    <row r="371" spans="1:13" x14ac:dyDescent="0.25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3"/>
    </row>
    <row r="372" spans="1:13" x14ac:dyDescent="0.25">
      <c r="A372" s="363"/>
      <c r="B372" s="363"/>
      <c r="C372" s="363"/>
      <c r="D372" s="363"/>
      <c r="E372" s="363"/>
      <c r="F372" s="363"/>
      <c r="G372" s="363"/>
      <c r="H372" s="363"/>
      <c r="I372" s="363"/>
      <c r="J372" s="363"/>
      <c r="K372" s="363"/>
      <c r="L372" s="363"/>
      <c r="M372" s="363"/>
    </row>
    <row r="373" spans="1:13" x14ac:dyDescent="0.25">
      <c r="A373" s="363"/>
      <c r="B373" s="363"/>
      <c r="C373" s="363"/>
      <c r="D373" s="363"/>
      <c r="E373" s="363"/>
      <c r="F373" s="363"/>
      <c r="G373" s="363"/>
      <c r="H373" s="363"/>
      <c r="I373" s="363"/>
      <c r="J373" s="363"/>
      <c r="K373" s="363"/>
      <c r="L373" s="363"/>
      <c r="M373" s="363"/>
    </row>
    <row r="374" spans="1:13" x14ac:dyDescent="0.25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3"/>
    </row>
    <row r="375" spans="1:13" x14ac:dyDescent="0.25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3"/>
    </row>
    <row r="376" spans="1:13" x14ac:dyDescent="0.25">
      <c r="A376" s="363"/>
      <c r="B376" s="363"/>
      <c r="C376" s="363"/>
      <c r="D376" s="363"/>
      <c r="E376" s="363"/>
      <c r="F376" s="363"/>
      <c r="G376" s="363"/>
      <c r="H376" s="363"/>
      <c r="I376" s="363"/>
      <c r="J376" s="363"/>
      <c r="K376" s="363"/>
      <c r="L376" s="363"/>
      <c r="M376" s="363"/>
    </row>
    <row r="377" spans="1:13" x14ac:dyDescent="0.25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63"/>
    </row>
    <row r="378" spans="1:13" x14ac:dyDescent="0.25">
      <c r="A378" s="363"/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3"/>
    </row>
    <row r="379" spans="1:13" x14ac:dyDescent="0.25">
      <c r="A379" s="363"/>
      <c r="B379" s="363"/>
      <c r="C379" s="363"/>
      <c r="D379" s="363"/>
      <c r="E379" s="363"/>
      <c r="F379" s="363"/>
      <c r="G379" s="363"/>
      <c r="H379" s="363"/>
      <c r="I379" s="363"/>
      <c r="J379" s="363"/>
      <c r="K379" s="363"/>
      <c r="L379" s="363"/>
      <c r="M379" s="363"/>
    </row>
    <row r="380" spans="1:13" x14ac:dyDescent="0.25">
      <c r="A380" s="363"/>
      <c r="B380" s="363"/>
      <c r="C380" s="363"/>
      <c r="D380" s="363"/>
      <c r="E380" s="363"/>
      <c r="F380" s="363"/>
      <c r="G380" s="363"/>
      <c r="H380" s="363"/>
      <c r="I380" s="363"/>
      <c r="J380" s="363"/>
      <c r="K380" s="363"/>
      <c r="L380" s="363"/>
      <c r="M380" s="363"/>
    </row>
    <row r="381" spans="1:13" x14ac:dyDescent="0.25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3"/>
    </row>
    <row r="382" spans="1:13" x14ac:dyDescent="0.25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3"/>
    </row>
    <row r="383" spans="1:13" x14ac:dyDescent="0.25">
      <c r="A383" s="363"/>
      <c r="B383" s="363"/>
      <c r="C383" s="363"/>
      <c r="D383" s="363"/>
      <c r="E383" s="363"/>
      <c r="F383" s="363"/>
      <c r="G383" s="363"/>
      <c r="H383" s="363"/>
      <c r="I383" s="363"/>
      <c r="J383" s="363"/>
      <c r="K383" s="363"/>
      <c r="L383" s="363"/>
      <c r="M383" s="363"/>
    </row>
    <row r="384" spans="1:13" x14ac:dyDescent="0.25">
      <c r="A384" s="363"/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3"/>
    </row>
    <row r="385" spans="1:13" x14ac:dyDescent="0.25">
      <c r="A385" s="363"/>
      <c r="B385" s="363"/>
      <c r="C385" s="363"/>
      <c r="D385" s="363"/>
      <c r="E385" s="363"/>
      <c r="F385" s="363"/>
      <c r="G385" s="363"/>
      <c r="H385" s="363"/>
      <c r="I385" s="363"/>
      <c r="J385" s="363"/>
      <c r="K385" s="363"/>
      <c r="L385" s="363"/>
      <c r="M385" s="363"/>
    </row>
    <row r="386" spans="1:13" x14ac:dyDescent="0.25">
      <c r="A386" s="363"/>
      <c r="B386" s="363"/>
      <c r="C386" s="363"/>
      <c r="D386" s="363"/>
      <c r="E386" s="363"/>
      <c r="F386" s="363"/>
      <c r="G386" s="363"/>
      <c r="H386" s="363"/>
      <c r="I386" s="363"/>
      <c r="J386" s="363"/>
      <c r="K386" s="363"/>
      <c r="L386" s="363"/>
      <c r="M386" s="363"/>
    </row>
    <row r="387" spans="1:13" x14ac:dyDescent="0.25">
      <c r="A387" s="363"/>
      <c r="B387" s="363"/>
      <c r="C387" s="363"/>
      <c r="D387" s="363"/>
      <c r="E387" s="363"/>
      <c r="F387" s="363"/>
      <c r="G387" s="363"/>
      <c r="H387" s="363"/>
      <c r="I387" s="363"/>
      <c r="J387" s="363"/>
      <c r="K387" s="363"/>
      <c r="L387" s="363"/>
      <c r="M387" s="363"/>
    </row>
    <row r="388" spans="1:13" x14ac:dyDescent="0.25">
      <c r="A388" s="363"/>
      <c r="B388" s="363"/>
      <c r="C388" s="363"/>
      <c r="D388" s="363"/>
      <c r="E388" s="363"/>
      <c r="F388" s="363"/>
      <c r="G388" s="363"/>
      <c r="H388" s="363"/>
      <c r="I388" s="363"/>
      <c r="J388" s="363"/>
      <c r="K388" s="363"/>
      <c r="L388" s="363"/>
      <c r="M388" s="363"/>
    </row>
    <row r="389" spans="1:13" x14ac:dyDescent="0.25">
      <c r="A389" s="363"/>
      <c r="B389" s="363"/>
      <c r="C389" s="363"/>
      <c r="D389" s="363"/>
      <c r="E389" s="363"/>
      <c r="F389" s="363"/>
      <c r="G389" s="363"/>
      <c r="H389" s="363"/>
      <c r="I389" s="363"/>
      <c r="J389" s="363"/>
      <c r="K389" s="363"/>
      <c r="L389" s="363"/>
      <c r="M389" s="363"/>
    </row>
    <row r="390" spans="1:13" x14ac:dyDescent="0.25">
      <c r="A390" s="363"/>
      <c r="B390" s="363"/>
      <c r="C390" s="363"/>
      <c r="D390" s="363"/>
      <c r="E390" s="363"/>
      <c r="F390" s="363"/>
      <c r="G390" s="363"/>
      <c r="H390" s="363"/>
      <c r="I390" s="363"/>
      <c r="J390" s="363"/>
      <c r="K390" s="363"/>
      <c r="L390" s="363"/>
      <c r="M390" s="363"/>
    </row>
    <row r="391" spans="1:13" x14ac:dyDescent="0.25">
      <c r="A391" s="363"/>
      <c r="B391" s="363"/>
      <c r="C391" s="363"/>
      <c r="D391" s="363"/>
      <c r="E391" s="363"/>
      <c r="F391" s="363"/>
      <c r="G391" s="363"/>
      <c r="H391" s="363"/>
      <c r="I391" s="363"/>
      <c r="J391" s="363"/>
      <c r="K391" s="363"/>
      <c r="L391" s="363"/>
      <c r="M391" s="363"/>
    </row>
    <row r="392" spans="1:13" x14ac:dyDescent="0.25">
      <c r="A392" s="363"/>
      <c r="B392" s="363"/>
      <c r="C392" s="363"/>
      <c r="D392" s="363"/>
      <c r="E392" s="363"/>
      <c r="F392" s="363"/>
      <c r="G392" s="363"/>
      <c r="H392" s="363"/>
      <c r="I392" s="363"/>
      <c r="J392" s="363"/>
      <c r="K392" s="363"/>
      <c r="L392" s="363"/>
      <c r="M392" s="363"/>
    </row>
    <row r="393" spans="1:13" x14ac:dyDescent="0.25">
      <c r="A393" s="363"/>
      <c r="B393" s="363"/>
      <c r="C393" s="363"/>
      <c r="D393" s="363"/>
      <c r="E393" s="363"/>
      <c r="F393" s="363"/>
      <c r="G393" s="363"/>
      <c r="H393" s="363"/>
      <c r="I393" s="363"/>
      <c r="J393" s="363"/>
      <c r="K393" s="363"/>
      <c r="L393" s="363"/>
      <c r="M393" s="363"/>
    </row>
    <row r="394" spans="1:13" x14ac:dyDescent="0.25">
      <c r="A394" s="363"/>
      <c r="B394" s="363"/>
      <c r="C394" s="363"/>
      <c r="D394" s="363"/>
      <c r="E394" s="363"/>
      <c r="F394" s="363"/>
      <c r="G394" s="363"/>
      <c r="H394" s="363"/>
      <c r="I394" s="363"/>
      <c r="J394" s="363"/>
      <c r="K394" s="363"/>
      <c r="L394" s="363"/>
      <c r="M394" s="363"/>
    </row>
    <row r="395" spans="1:13" x14ac:dyDescent="0.25">
      <c r="A395" s="363"/>
      <c r="B395" s="363"/>
      <c r="C395" s="363"/>
      <c r="D395" s="363"/>
      <c r="E395" s="363"/>
      <c r="F395" s="363"/>
      <c r="G395" s="363"/>
      <c r="H395" s="363"/>
      <c r="I395" s="363"/>
      <c r="J395" s="363"/>
      <c r="K395" s="363"/>
      <c r="L395" s="363"/>
      <c r="M395" s="363"/>
    </row>
    <row r="396" spans="1:13" x14ac:dyDescent="0.25">
      <c r="A396" s="363"/>
      <c r="B396" s="363"/>
      <c r="C396" s="363"/>
      <c r="D396" s="363"/>
      <c r="E396" s="363"/>
      <c r="F396" s="363"/>
      <c r="G396" s="363"/>
      <c r="H396" s="363"/>
      <c r="I396" s="363"/>
      <c r="J396" s="363"/>
      <c r="K396" s="363"/>
      <c r="L396" s="363"/>
      <c r="M396" s="363"/>
    </row>
    <row r="397" spans="1:13" x14ac:dyDescent="0.25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3"/>
    </row>
    <row r="398" spans="1:13" x14ac:dyDescent="0.25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3"/>
    </row>
    <row r="399" spans="1:13" x14ac:dyDescent="0.25">
      <c r="A399" s="363"/>
      <c r="B399" s="363"/>
      <c r="C399" s="363"/>
      <c r="D399" s="363"/>
      <c r="E399" s="363"/>
      <c r="F399" s="363"/>
      <c r="G399" s="363"/>
      <c r="H399" s="363"/>
      <c r="I399" s="363"/>
      <c r="J399" s="363"/>
      <c r="K399" s="363"/>
      <c r="L399" s="363"/>
      <c r="M399" s="363"/>
    </row>
    <row r="400" spans="1:13" x14ac:dyDescent="0.25">
      <c r="A400" s="363"/>
      <c r="B400" s="363"/>
      <c r="C400" s="363"/>
      <c r="D400" s="363"/>
      <c r="E400" s="363"/>
      <c r="F400" s="363"/>
      <c r="G400" s="363"/>
      <c r="H400" s="363"/>
      <c r="I400" s="363"/>
      <c r="J400" s="363"/>
      <c r="K400" s="363"/>
      <c r="L400" s="363"/>
      <c r="M400" s="363"/>
    </row>
    <row r="401" spans="1:13" x14ac:dyDescent="0.25">
      <c r="A401" s="363"/>
      <c r="B401" s="363"/>
      <c r="C401" s="363"/>
      <c r="D401" s="363"/>
      <c r="E401" s="363"/>
      <c r="F401" s="363"/>
      <c r="G401" s="363"/>
      <c r="H401" s="363"/>
      <c r="I401" s="363"/>
      <c r="J401" s="363"/>
      <c r="K401" s="363"/>
      <c r="L401" s="363"/>
      <c r="M401" s="363"/>
    </row>
    <row r="402" spans="1:13" x14ac:dyDescent="0.25">
      <c r="A402" s="363"/>
      <c r="B402" s="363"/>
      <c r="C402" s="363"/>
      <c r="D402" s="363"/>
      <c r="E402" s="363"/>
      <c r="F402" s="363"/>
      <c r="G402" s="363"/>
      <c r="H402" s="363"/>
      <c r="I402" s="363"/>
      <c r="J402" s="363"/>
      <c r="K402" s="363"/>
      <c r="L402" s="363"/>
      <c r="M402" s="363"/>
    </row>
    <row r="403" spans="1:13" x14ac:dyDescent="0.25">
      <c r="A403" s="363"/>
      <c r="B403" s="363"/>
      <c r="C403" s="363"/>
      <c r="D403" s="363"/>
      <c r="E403" s="363"/>
      <c r="F403" s="363"/>
      <c r="G403" s="363"/>
      <c r="H403" s="363"/>
      <c r="I403" s="363"/>
      <c r="J403" s="363"/>
      <c r="K403" s="363"/>
      <c r="L403" s="363"/>
      <c r="M403" s="363"/>
    </row>
    <row r="404" spans="1:13" x14ac:dyDescent="0.25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3"/>
    </row>
    <row r="405" spans="1:13" x14ac:dyDescent="0.25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3"/>
    </row>
    <row r="406" spans="1:13" x14ac:dyDescent="0.25">
      <c r="A406" s="363"/>
      <c r="B406" s="363"/>
      <c r="C406" s="363"/>
      <c r="D406" s="363"/>
      <c r="E406" s="363"/>
      <c r="F406" s="363"/>
      <c r="G406" s="363"/>
      <c r="H406" s="363"/>
      <c r="I406" s="363"/>
      <c r="J406" s="363"/>
      <c r="K406" s="363"/>
      <c r="L406" s="363"/>
      <c r="M406" s="363"/>
    </row>
    <row r="407" spans="1:13" x14ac:dyDescent="0.25">
      <c r="A407" s="363"/>
      <c r="B407" s="363"/>
      <c r="C407" s="363"/>
      <c r="D407" s="363"/>
      <c r="E407" s="363"/>
      <c r="F407" s="363"/>
      <c r="G407" s="363"/>
      <c r="H407" s="363"/>
      <c r="I407" s="363"/>
      <c r="J407" s="363"/>
      <c r="K407" s="363"/>
      <c r="L407" s="363"/>
      <c r="M407" s="363"/>
    </row>
    <row r="408" spans="1:13" x14ac:dyDescent="0.25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3"/>
    </row>
    <row r="409" spans="1:13" x14ac:dyDescent="0.25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3"/>
    </row>
    <row r="410" spans="1:13" x14ac:dyDescent="0.25">
      <c r="A410" s="363"/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</row>
    <row r="411" spans="1:13" x14ac:dyDescent="0.25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3"/>
    </row>
    <row r="412" spans="1:13" x14ac:dyDescent="0.25">
      <c r="A412" s="363"/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3"/>
    </row>
    <row r="413" spans="1:13" x14ac:dyDescent="0.25">
      <c r="A413" s="363"/>
      <c r="B413" s="363"/>
      <c r="C413" s="363"/>
      <c r="D413" s="363"/>
      <c r="E413" s="363"/>
      <c r="F413" s="363"/>
      <c r="G413" s="363"/>
      <c r="H413" s="363"/>
      <c r="I413" s="363"/>
      <c r="J413" s="363"/>
      <c r="K413" s="363"/>
      <c r="L413" s="363"/>
      <c r="M413" s="363"/>
    </row>
    <row r="414" spans="1:13" x14ac:dyDescent="0.25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3"/>
    </row>
    <row r="415" spans="1:13" x14ac:dyDescent="0.25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3"/>
    </row>
    <row r="416" spans="1:13" x14ac:dyDescent="0.25">
      <c r="A416" s="363"/>
      <c r="B416" s="363"/>
      <c r="C416" s="363"/>
      <c r="D416" s="363"/>
      <c r="E416" s="363"/>
      <c r="F416" s="363"/>
      <c r="G416" s="363"/>
      <c r="H416" s="363"/>
      <c r="I416" s="363"/>
      <c r="J416" s="363"/>
      <c r="K416" s="363"/>
      <c r="L416" s="363"/>
      <c r="M416" s="363"/>
    </row>
    <row r="417" spans="1:13" x14ac:dyDescent="0.25">
      <c r="A417" s="363"/>
      <c r="B417" s="363"/>
      <c r="C417" s="363"/>
      <c r="D417" s="363"/>
      <c r="E417" s="363"/>
      <c r="F417" s="363"/>
      <c r="G417" s="363"/>
      <c r="H417" s="363"/>
      <c r="I417" s="363"/>
      <c r="J417" s="363"/>
      <c r="K417" s="363"/>
      <c r="L417" s="363"/>
      <c r="M417" s="363"/>
    </row>
    <row r="418" spans="1:13" x14ac:dyDescent="0.25">
      <c r="A418" s="363"/>
      <c r="B418" s="363"/>
      <c r="C418" s="363"/>
      <c r="D418" s="363"/>
      <c r="E418" s="363"/>
      <c r="F418" s="363"/>
      <c r="G418" s="363"/>
      <c r="H418" s="363"/>
      <c r="I418" s="363"/>
      <c r="J418" s="363"/>
      <c r="K418" s="363"/>
      <c r="L418" s="363"/>
      <c r="M418" s="363"/>
    </row>
    <row r="419" spans="1:13" x14ac:dyDescent="0.25">
      <c r="A419" s="363"/>
      <c r="B419" s="363"/>
      <c r="C419" s="363"/>
      <c r="D419" s="363"/>
      <c r="E419" s="363"/>
      <c r="F419" s="363"/>
      <c r="G419" s="363"/>
      <c r="H419" s="363"/>
      <c r="I419" s="363"/>
      <c r="J419" s="363"/>
      <c r="K419" s="363"/>
      <c r="L419" s="363"/>
      <c r="M419" s="363"/>
    </row>
    <row r="420" spans="1:13" x14ac:dyDescent="0.25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3"/>
    </row>
    <row r="421" spans="1:13" x14ac:dyDescent="0.25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3"/>
    </row>
    <row r="422" spans="1:13" x14ac:dyDescent="0.25">
      <c r="A422" s="363"/>
      <c r="B422" s="363"/>
      <c r="C422" s="363"/>
      <c r="D422" s="363"/>
      <c r="E422" s="363"/>
      <c r="F422" s="363"/>
      <c r="G422" s="363"/>
      <c r="H422" s="363"/>
      <c r="I422" s="363"/>
      <c r="J422" s="363"/>
      <c r="K422" s="363"/>
      <c r="L422" s="363"/>
      <c r="M422" s="363"/>
    </row>
    <row r="423" spans="1:13" x14ac:dyDescent="0.25">
      <c r="A423" s="363"/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3"/>
    </row>
    <row r="424" spans="1:13" x14ac:dyDescent="0.25">
      <c r="A424" s="363"/>
      <c r="B424" s="363"/>
      <c r="C424" s="363"/>
      <c r="D424" s="363"/>
      <c r="E424" s="363"/>
      <c r="F424" s="363"/>
      <c r="G424" s="363"/>
      <c r="H424" s="363"/>
      <c r="I424" s="363"/>
      <c r="J424" s="363"/>
      <c r="K424" s="363"/>
      <c r="L424" s="363"/>
      <c r="M424" s="363"/>
    </row>
    <row r="425" spans="1:13" x14ac:dyDescent="0.25">
      <c r="A425" s="363"/>
      <c r="B425" s="363"/>
      <c r="C425" s="363"/>
      <c r="D425" s="363"/>
      <c r="E425" s="363"/>
      <c r="F425" s="363"/>
      <c r="G425" s="363"/>
      <c r="H425" s="363"/>
      <c r="I425" s="363"/>
      <c r="J425" s="363"/>
      <c r="K425" s="363"/>
      <c r="L425" s="363"/>
      <c r="M425" s="363"/>
    </row>
    <row r="426" spans="1:13" x14ac:dyDescent="0.25">
      <c r="A426" s="363"/>
      <c r="B426" s="363"/>
      <c r="C426" s="363"/>
      <c r="D426" s="363"/>
      <c r="E426" s="363"/>
      <c r="F426" s="363"/>
      <c r="G426" s="363"/>
      <c r="H426" s="363"/>
      <c r="I426" s="363"/>
      <c r="J426" s="363"/>
      <c r="K426" s="363"/>
      <c r="L426" s="363"/>
      <c r="M426" s="363"/>
    </row>
    <row r="427" spans="1:13" x14ac:dyDescent="0.25">
      <c r="A427" s="363"/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63"/>
    </row>
    <row r="428" spans="1:13" x14ac:dyDescent="0.25">
      <c r="A428" s="363"/>
      <c r="B428" s="363"/>
      <c r="C428" s="363"/>
      <c r="D428" s="363"/>
      <c r="E428" s="363"/>
      <c r="F428" s="363"/>
      <c r="G428" s="363"/>
      <c r="H428" s="363"/>
      <c r="I428" s="363"/>
      <c r="J428" s="363"/>
      <c r="K428" s="363"/>
      <c r="L428" s="363"/>
      <c r="M428" s="363"/>
    </row>
    <row r="429" spans="1:13" x14ac:dyDescent="0.25">
      <c r="A429" s="363"/>
      <c r="B429" s="363"/>
      <c r="C429" s="363"/>
      <c r="D429" s="363"/>
      <c r="E429" s="363"/>
      <c r="F429" s="363"/>
      <c r="G429" s="363"/>
      <c r="H429" s="363"/>
      <c r="I429" s="363"/>
      <c r="J429" s="363"/>
      <c r="K429" s="363"/>
      <c r="L429" s="363"/>
      <c r="M429" s="363"/>
    </row>
    <row r="430" spans="1:13" x14ac:dyDescent="0.25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3"/>
    </row>
    <row r="431" spans="1:13" x14ac:dyDescent="0.25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3"/>
    </row>
    <row r="432" spans="1:13" x14ac:dyDescent="0.25">
      <c r="A432" s="363"/>
      <c r="B432" s="363"/>
      <c r="C432" s="363"/>
      <c r="D432" s="363"/>
      <c r="E432" s="363"/>
      <c r="F432" s="363"/>
      <c r="G432" s="363"/>
      <c r="H432" s="363"/>
      <c r="I432" s="363"/>
      <c r="J432" s="363"/>
      <c r="K432" s="363"/>
      <c r="L432" s="363"/>
      <c r="M432" s="363"/>
    </row>
    <row r="433" spans="1:13" x14ac:dyDescent="0.25">
      <c r="A433" s="363"/>
      <c r="B433" s="363"/>
      <c r="C433" s="363"/>
      <c r="D433" s="363"/>
      <c r="E433" s="363"/>
      <c r="F433" s="363"/>
      <c r="G433" s="363"/>
      <c r="H433" s="363"/>
      <c r="I433" s="363"/>
      <c r="J433" s="363"/>
      <c r="K433" s="363"/>
      <c r="L433" s="363"/>
      <c r="M433" s="363"/>
    </row>
    <row r="434" spans="1:13" x14ac:dyDescent="0.25">
      <c r="A434" s="363"/>
      <c r="B434" s="363"/>
      <c r="C434" s="363"/>
      <c r="D434" s="363"/>
      <c r="E434" s="363"/>
      <c r="F434" s="363"/>
      <c r="G434" s="363"/>
      <c r="H434" s="363"/>
      <c r="I434" s="363"/>
      <c r="J434" s="363"/>
      <c r="K434" s="363"/>
      <c r="L434" s="363"/>
      <c r="M434" s="363"/>
    </row>
    <row r="435" spans="1:13" x14ac:dyDescent="0.25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3"/>
    </row>
    <row r="436" spans="1:13" x14ac:dyDescent="0.25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3"/>
    </row>
    <row r="437" spans="1:13" x14ac:dyDescent="0.25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63"/>
    </row>
    <row r="438" spans="1:13" x14ac:dyDescent="0.25">
      <c r="A438" s="363"/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3"/>
    </row>
    <row r="439" spans="1:13" x14ac:dyDescent="0.25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3"/>
    </row>
    <row r="440" spans="1:13" x14ac:dyDescent="0.25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3"/>
    </row>
    <row r="441" spans="1:13" x14ac:dyDescent="0.25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63"/>
    </row>
    <row r="442" spans="1:13" x14ac:dyDescent="0.25">
      <c r="A442" s="363"/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3"/>
    </row>
    <row r="443" spans="1:13" x14ac:dyDescent="0.25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</row>
    <row r="444" spans="1:13" x14ac:dyDescent="0.25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3"/>
    </row>
    <row r="445" spans="1:13" x14ac:dyDescent="0.25">
      <c r="A445" s="363"/>
      <c r="B445" s="363"/>
      <c r="C445" s="363"/>
      <c r="D445" s="363"/>
      <c r="E445" s="363"/>
      <c r="F445" s="363"/>
      <c r="G445" s="363"/>
      <c r="H445" s="363"/>
      <c r="I445" s="363"/>
      <c r="J445" s="363"/>
      <c r="K445" s="363"/>
      <c r="L445" s="363"/>
      <c r="M445" s="363"/>
    </row>
    <row r="446" spans="1:13" x14ac:dyDescent="0.25">
      <c r="A446" s="363"/>
      <c r="B446" s="363"/>
      <c r="C446" s="363"/>
      <c r="D446" s="363"/>
      <c r="E446" s="363"/>
      <c r="F446" s="363"/>
      <c r="G446" s="363"/>
      <c r="H446" s="363"/>
      <c r="I446" s="363"/>
      <c r="J446" s="363"/>
      <c r="K446" s="363"/>
      <c r="L446" s="363"/>
      <c r="M446" s="363"/>
    </row>
    <row r="447" spans="1:13" x14ac:dyDescent="0.25">
      <c r="A447" s="363"/>
      <c r="B447" s="363"/>
      <c r="C447" s="363"/>
      <c r="D447" s="363"/>
      <c r="E447" s="363"/>
      <c r="F447" s="363"/>
      <c r="G447" s="363"/>
      <c r="H447" s="363"/>
      <c r="I447" s="363"/>
      <c r="J447" s="363"/>
      <c r="K447" s="363"/>
      <c r="L447" s="363"/>
      <c r="M447" s="363"/>
    </row>
    <row r="448" spans="1:13" x14ac:dyDescent="0.25">
      <c r="A448" s="363"/>
      <c r="B448" s="363"/>
      <c r="C448" s="363"/>
      <c r="D448" s="363"/>
      <c r="E448" s="363"/>
      <c r="F448" s="363"/>
      <c r="G448" s="363"/>
      <c r="H448" s="363"/>
      <c r="I448" s="363"/>
      <c r="J448" s="363"/>
      <c r="K448" s="363"/>
      <c r="L448" s="363"/>
      <c r="M448" s="363"/>
    </row>
    <row r="449" spans="1:13" x14ac:dyDescent="0.25">
      <c r="A449" s="363"/>
      <c r="B449" s="363"/>
      <c r="C449" s="363"/>
      <c r="D449" s="363"/>
      <c r="E449" s="363"/>
      <c r="F449" s="363"/>
      <c r="G449" s="363"/>
      <c r="H449" s="363"/>
      <c r="I449" s="363"/>
      <c r="J449" s="363"/>
      <c r="K449" s="363"/>
      <c r="L449" s="363"/>
      <c r="M449" s="363"/>
    </row>
    <row r="450" spans="1:13" x14ac:dyDescent="0.25">
      <c r="A450" s="363"/>
      <c r="B450" s="363"/>
      <c r="C450" s="363"/>
      <c r="D450" s="363"/>
      <c r="E450" s="363"/>
      <c r="F450" s="363"/>
      <c r="G450" s="363"/>
      <c r="H450" s="363"/>
      <c r="I450" s="363"/>
      <c r="J450" s="363"/>
      <c r="K450" s="363"/>
      <c r="L450" s="363"/>
      <c r="M450" s="363"/>
    </row>
    <row r="451" spans="1:13" x14ac:dyDescent="0.25">
      <c r="A451" s="363"/>
      <c r="B451" s="363"/>
      <c r="C451" s="363"/>
      <c r="D451" s="363"/>
      <c r="E451" s="363"/>
      <c r="F451" s="363"/>
      <c r="G451" s="363"/>
      <c r="H451" s="363"/>
      <c r="I451" s="363"/>
      <c r="J451" s="363"/>
      <c r="K451" s="363"/>
      <c r="L451" s="363"/>
      <c r="M451" s="363"/>
    </row>
    <row r="452" spans="1:13" x14ac:dyDescent="0.25">
      <c r="A452" s="363"/>
      <c r="B452" s="363"/>
      <c r="C452" s="363"/>
      <c r="D452" s="363"/>
      <c r="E452" s="363"/>
      <c r="F452" s="363"/>
      <c r="G452" s="363"/>
      <c r="H452" s="363"/>
      <c r="I452" s="363"/>
      <c r="J452" s="363"/>
      <c r="K452" s="363"/>
      <c r="L452" s="363"/>
      <c r="M452" s="363"/>
    </row>
    <row r="453" spans="1:13" x14ac:dyDescent="0.25">
      <c r="A453" s="363"/>
      <c r="B453" s="363"/>
      <c r="C453" s="363"/>
      <c r="D453" s="363"/>
      <c r="E453" s="363"/>
      <c r="F453" s="363"/>
      <c r="G453" s="363"/>
      <c r="H453" s="363"/>
      <c r="I453" s="363"/>
      <c r="J453" s="363"/>
      <c r="K453" s="363"/>
      <c r="L453" s="363"/>
      <c r="M453" s="363"/>
    </row>
    <row r="454" spans="1:13" x14ac:dyDescent="0.25">
      <c r="A454" s="363"/>
      <c r="B454" s="363"/>
      <c r="C454" s="363"/>
      <c r="D454" s="363"/>
      <c r="E454" s="363"/>
      <c r="F454" s="363"/>
      <c r="G454" s="363"/>
      <c r="H454" s="363"/>
      <c r="I454" s="363"/>
      <c r="J454" s="363"/>
      <c r="K454" s="363"/>
      <c r="L454" s="363"/>
      <c r="M454" s="363"/>
    </row>
    <row r="455" spans="1:13" x14ac:dyDescent="0.25">
      <c r="A455" s="363"/>
      <c r="B455" s="363"/>
      <c r="C455" s="363"/>
      <c r="D455" s="363"/>
      <c r="E455" s="363"/>
      <c r="F455" s="363"/>
      <c r="G455" s="363"/>
      <c r="H455" s="363"/>
      <c r="I455" s="363"/>
      <c r="J455" s="363"/>
      <c r="K455" s="363"/>
      <c r="L455" s="363"/>
      <c r="M455" s="363"/>
    </row>
    <row r="456" spans="1:13" x14ac:dyDescent="0.25">
      <c r="A456" s="363"/>
      <c r="B456" s="363"/>
      <c r="C456" s="363"/>
      <c r="D456" s="363"/>
      <c r="E456" s="363"/>
      <c r="F456" s="363"/>
      <c r="G456" s="363"/>
      <c r="H456" s="363"/>
      <c r="I456" s="363"/>
      <c r="J456" s="363"/>
      <c r="K456" s="363"/>
      <c r="L456" s="363"/>
      <c r="M456" s="363"/>
    </row>
    <row r="457" spans="1:13" x14ac:dyDescent="0.25">
      <c r="A457" s="363"/>
      <c r="B457" s="363"/>
      <c r="C457" s="363"/>
      <c r="D457" s="363"/>
      <c r="E457" s="363"/>
      <c r="F457" s="363"/>
      <c r="G457" s="363"/>
      <c r="H457" s="363"/>
      <c r="I457" s="363"/>
      <c r="J457" s="363"/>
      <c r="K457" s="363"/>
      <c r="L457" s="363"/>
      <c r="M457" s="363"/>
    </row>
    <row r="458" spans="1:13" x14ac:dyDescent="0.25">
      <c r="A458" s="363"/>
      <c r="B458" s="363"/>
      <c r="C458" s="363"/>
      <c r="D458" s="363"/>
      <c r="E458" s="363"/>
      <c r="F458" s="363"/>
      <c r="G458" s="363"/>
      <c r="H458" s="363"/>
      <c r="I458" s="363"/>
      <c r="J458" s="363"/>
      <c r="K458" s="363"/>
      <c r="L458" s="363"/>
      <c r="M458" s="363"/>
    </row>
    <row r="459" spans="1:13" x14ac:dyDescent="0.25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3"/>
    </row>
    <row r="460" spans="1:13" x14ac:dyDescent="0.25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3"/>
    </row>
    <row r="461" spans="1:13" x14ac:dyDescent="0.25">
      <c r="A461" s="363"/>
      <c r="B461" s="363"/>
      <c r="C461" s="363"/>
      <c r="D461" s="363"/>
      <c r="E461" s="363"/>
      <c r="F461" s="363"/>
      <c r="G461" s="363"/>
      <c r="H461" s="363"/>
      <c r="I461" s="363"/>
      <c r="J461" s="363"/>
      <c r="K461" s="363"/>
      <c r="L461" s="363"/>
      <c r="M461" s="363"/>
    </row>
    <row r="462" spans="1:13" x14ac:dyDescent="0.25">
      <c r="A462" s="363"/>
      <c r="B462" s="363"/>
      <c r="C462" s="363"/>
      <c r="D462" s="363"/>
      <c r="E462" s="363"/>
      <c r="F462" s="363"/>
      <c r="G462" s="363"/>
      <c r="H462" s="363"/>
      <c r="I462" s="363"/>
      <c r="J462" s="363"/>
      <c r="K462" s="363"/>
      <c r="L462" s="363"/>
      <c r="M462" s="363"/>
    </row>
    <row r="463" spans="1:13" x14ac:dyDescent="0.25">
      <c r="A463" s="363"/>
      <c r="B463" s="363"/>
      <c r="C463" s="363"/>
      <c r="D463" s="363"/>
      <c r="E463" s="363"/>
      <c r="F463" s="363"/>
      <c r="G463" s="363"/>
      <c r="H463" s="363"/>
      <c r="I463" s="363"/>
      <c r="J463" s="363"/>
      <c r="K463" s="363"/>
      <c r="L463" s="363"/>
      <c r="M463" s="363"/>
    </row>
    <row r="464" spans="1:13" x14ac:dyDescent="0.25">
      <c r="A464" s="363"/>
    </row>
    <row r="465" spans="1:1" x14ac:dyDescent="0.25">
      <c r="A465" s="363"/>
    </row>
  </sheetData>
  <mergeCells count="2">
    <mergeCell ref="B11:C11"/>
    <mergeCell ref="B12:C12"/>
  </mergeCells>
  <phoneticPr fontId="67" type="noConversion"/>
  <printOptions horizontalCentered="1" verticalCentered="1"/>
  <pageMargins left="0.51181102362204722" right="0.51181102362204722" top="0.55118110236220474" bottom="0.55118110236220474" header="0.31496062992125984" footer="0.31496062992125984"/>
  <pageSetup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>
    <tabColor theme="0" tint="-0.14999847407452621"/>
    <pageSetUpPr fitToPage="1"/>
  </sheetPr>
  <dimension ref="A1:AC125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9.85546875" style="3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1:29" s="2" customFormat="1" ht="17.25" customHeight="1" x14ac:dyDescent="0.25">
      <c r="B1" s="8"/>
      <c r="C1" s="9"/>
      <c r="D1" s="642" t="s">
        <v>0</v>
      </c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9"/>
    </row>
    <row r="2" spans="1:29" s="32" customFormat="1" ht="9" customHeight="1" x14ac:dyDescent="0.25">
      <c r="B2" s="10"/>
      <c r="C2" s="11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11"/>
    </row>
    <row r="3" spans="1:29" s="2" customFormat="1" ht="19.5" customHeight="1" x14ac:dyDescent="0.25">
      <c r="B3" s="8"/>
      <c r="C3" s="9"/>
      <c r="D3" s="12"/>
      <c r="E3" s="644" t="e">
        <f>++#REF!</f>
        <v>#REF!</v>
      </c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13"/>
      <c r="AA3" s="12"/>
      <c r="AB3" s="12"/>
      <c r="AC3" s="9"/>
    </row>
    <row r="4" spans="1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1:29" s="3" customFormat="1" ht="28.5" customHeight="1" x14ac:dyDescent="0.25">
      <c r="C5" s="14"/>
      <c r="D5" s="645" t="s">
        <v>1</v>
      </c>
      <c r="E5" s="645"/>
      <c r="F5" s="645"/>
      <c r="G5" s="14"/>
      <c r="H5" s="645" t="s">
        <v>2</v>
      </c>
      <c r="I5" s="645"/>
      <c r="J5" s="645"/>
      <c r="K5" s="14"/>
      <c r="L5" s="645" t="s">
        <v>3</v>
      </c>
      <c r="M5" s="645"/>
      <c r="N5" s="645"/>
      <c r="T5" s="14"/>
      <c r="U5" s="168" t="s">
        <v>4</v>
      </c>
      <c r="V5" s="4"/>
      <c r="AC5" s="16"/>
    </row>
    <row r="6" spans="1:29" s="3" customFormat="1" ht="28.5" customHeight="1" x14ac:dyDescent="0.25">
      <c r="B6" s="33" t="s">
        <v>56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63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62</v>
      </c>
      <c r="S6" s="34" t="s">
        <v>11</v>
      </c>
      <c r="T6" s="15"/>
      <c r="U6" s="34" t="s">
        <v>12</v>
      </c>
      <c r="V6" s="36" t="s">
        <v>61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1:29" s="14" customFormat="1" ht="6.75" customHeight="1" x14ac:dyDescent="0.25">
      <c r="AC7" s="16"/>
    </row>
    <row r="8" spans="1:29" s="39" customFormat="1" ht="28.5" customHeight="1" x14ac:dyDescent="0.25">
      <c r="B8" s="40" t="s">
        <v>64</v>
      </c>
      <c r="C8" s="14"/>
      <c r="D8" s="41">
        <f>+H8+L8</f>
        <v>0</v>
      </c>
      <c r="E8" s="41">
        <f>+I8+M8</f>
        <v>0</v>
      </c>
      <c r="F8" s="42">
        <f>+J8+N8</f>
        <v>0</v>
      </c>
      <c r="G8" s="14"/>
      <c r="H8" s="41"/>
      <c r="I8" s="41"/>
      <c r="J8" s="42"/>
      <c r="K8" s="14"/>
      <c r="L8" s="41"/>
      <c r="M8" s="41"/>
      <c r="N8" s="42"/>
      <c r="O8" s="3"/>
      <c r="P8" s="43" t="e">
        <f>+(+#REF!+#REF!)/1000</f>
        <v>#REF!</v>
      </c>
      <c r="Q8" s="43"/>
      <c r="R8" s="43" t="e">
        <f>+#REF!/1000</f>
        <v>#REF!</v>
      </c>
      <c r="S8" s="43" t="e">
        <f>+R8+Q8+P8</f>
        <v>#REF!</v>
      </c>
      <c r="T8" s="15"/>
      <c r="U8" s="43" t="e">
        <f>+V8+W8+X8</f>
        <v>#REF!</v>
      </c>
      <c r="V8" s="43" t="e">
        <f>+#REF!</f>
        <v>#REF!</v>
      </c>
      <c r="W8" s="43"/>
      <c r="X8" s="41">
        <f>SUM(Y8:AB8)</f>
        <v>0</v>
      </c>
      <c r="Y8" s="43"/>
      <c r="Z8" s="43"/>
      <c r="AA8" s="43"/>
      <c r="AB8" s="43"/>
      <c r="AC8" s="44"/>
    </row>
    <row r="9" spans="1:29" s="39" customFormat="1" ht="27" customHeight="1" x14ac:dyDescent="0.25">
      <c r="B9" s="40" t="s">
        <v>65</v>
      </c>
      <c r="C9" s="14"/>
      <c r="D9" s="41">
        <f t="shared" ref="D9:F11" si="0">+H9+L9</f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 t="e">
        <f>+(#REF!+#REF!)/1000</f>
        <v>#REF!</v>
      </c>
      <c r="Q9" s="43"/>
      <c r="R9" s="43" t="e">
        <f>+#REF!/1000</f>
        <v>#REF!</v>
      </c>
      <c r="S9" s="43" t="e">
        <f>+R9+Q9+P9</f>
        <v>#REF!</v>
      </c>
      <c r="T9" s="15"/>
      <c r="U9" s="43" t="e">
        <f>+V9+W9+X9</f>
        <v>#REF!</v>
      </c>
      <c r="V9" s="43" t="e">
        <f>+#REF!</f>
        <v>#REF!</v>
      </c>
      <c r="W9" s="43"/>
      <c r="X9" s="41">
        <f>SUM(Y9:AB9)</f>
        <v>0</v>
      </c>
      <c r="Y9" s="43"/>
      <c r="Z9" s="43"/>
      <c r="AA9" s="43"/>
      <c r="AB9" s="43"/>
      <c r="AC9" s="44"/>
    </row>
    <row r="10" spans="1:29" s="39" customFormat="1" ht="14.25" hidden="1" x14ac:dyDescent="0.25">
      <c r="B10" s="45" t="s">
        <v>66</v>
      </c>
      <c r="C10" s="14"/>
      <c r="D10" s="41">
        <f t="shared" si="0"/>
        <v>0</v>
      </c>
      <c r="E10" s="41">
        <f t="shared" si="0"/>
        <v>0</v>
      </c>
      <c r="F10" s="42">
        <f t="shared" si="0"/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1:29" s="44" customFormat="1" ht="14.25" hidden="1" x14ac:dyDescent="0.25">
      <c r="B11" s="45" t="s">
        <v>67</v>
      </c>
      <c r="C11" s="14"/>
      <c r="D11" s="41">
        <f t="shared" si="0"/>
        <v>0</v>
      </c>
      <c r="E11" s="41">
        <f t="shared" si="0"/>
        <v>0</v>
      </c>
      <c r="F11" s="42">
        <f t="shared" si="0"/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1:29" s="39" customFormat="1" ht="18.75" customHeight="1" x14ac:dyDescent="0.25">
      <c r="B12" s="49" t="s">
        <v>68</v>
      </c>
      <c r="C12" s="14"/>
      <c r="D12" s="50">
        <f>SUM(D8:D9)</f>
        <v>0</v>
      </c>
      <c r="E12" s="51">
        <f>SUM(E8:E9)</f>
        <v>0</v>
      </c>
      <c r="F12" s="52">
        <f>SUM(F8:F9)</f>
        <v>0</v>
      </c>
      <c r="G12" s="14"/>
      <c r="H12" s="50">
        <f>SUM(H8:H9)</f>
        <v>0</v>
      </c>
      <c r="I12" s="51">
        <f>SUM(I8:I9)</f>
        <v>0</v>
      </c>
      <c r="J12" s="52">
        <f>SUM(J8:J9)</f>
        <v>0</v>
      </c>
      <c r="K12" s="14"/>
      <c r="L12" s="50">
        <f>SUM(L8:L9)</f>
        <v>0</v>
      </c>
      <c r="M12" s="51">
        <f>SUM(M8:M9)</f>
        <v>0</v>
      </c>
      <c r="N12" s="52">
        <f>SUM(N8:N9)</f>
        <v>0</v>
      </c>
      <c r="O12" s="3"/>
      <c r="P12" s="165" t="e">
        <f>SUM(P8:P9)</f>
        <v>#REF!</v>
      </c>
      <c r="Q12" s="165">
        <f>SUM(Q8:Q9)</f>
        <v>0</v>
      </c>
      <c r="R12" s="165" t="e">
        <f>SUM(R8:R9)</f>
        <v>#REF!</v>
      </c>
      <c r="S12" s="165" t="e">
        <f>SUM(S8:S9)</f>
        <v>#REF!</v>
      </c>
      <c r="T12" s="15"/>
      <c r="U12" s="165" t="e">
        <f>SUM(U8:U9)</f>
        <v>#REF!</v>
      </c>
      <c r="V12" s="165" t="e">
        <f t="shared" ref="V12:AB12" si="1">SUM(V8:V9)</f>
        <v>#REF!</v>
      </c>
      <c r="W12" s="165">
        <f t="shared" si="1"/>
        <v>0</v>
      </c>
      <c r="X12" s="165">
        <f t="shared" si="1"/>
        <v>0</v>
      </c>
      <c r="Y12" s="165">
        <f t="shared" si="1"/>
        <v>0</v>
      </c>
      <c r="Z12" s="165">
        <f t="shared" si="1"/>
        <v>0</v>
      </c>
      <c r="AA12" s="165">
        <f t="shared" si="1"/>
        <v>0</v>
      </c>
      <c r="AB12" s="165">
        <f t="shared" si="1"/>
        <v>0</v>
      </c>
      <c r="AC12" s="44"/>
    </row>
    <row r="13" spans="1:29" s="63" customFormat="1" ht="15" hidden="1" x14ac:dyDescent="0.25">
      <c r="A13" s="53"/>
      <c r="B13" s="54" t="s">
        <v>69</v>
      </c>
      <c r="C13" s="14"/>
      <c r="D13" s="53"/>
      <c r="E13" s="53"/>
      <c r="F13" s="53"/>
      <c r="G13" s="14"/>
      <c r="H13" s="53"/>
      <c r="I13" s="53"/>
      <c r="J13" s="53"/>
      <c r="K13" s="14"/>
      <c r="L13" s="53"/>
      <c r="M13" s="55"/>
      <c r="N13" s="56"/>
      <c r="O13" s="3"/>
      <c r="P13" s="57"/>
      <c r="Q13" s="56"/>
      <c r="R13" s="56"/>
      <c r="S13" s="56"/>
      <c r="T13" s="15"/>
      <c r="U13" s="58"/>
      <c r="V13" s="58"/>
      <c r="W13" s="59"/>
      <c r="X13" s="60"/>
      <c r="Y13" s="61"/>
      <c r="Z13" s="61"/>
      <c r="AA13" s="61"/>
      <c r="AB13" s="62"/>
      <c r="AC13" s="44"/>
    </row>
    <row r="14" spans="1:29" s="39" customFormat="1" ht="15" hidden="1" x14ac:dyDescent="0.25">
      <c r="B14" s="39" t="s">
        <v>70</v>
      </c>
      <c r="C14" s="14"/>
      <c r="D14" s="64">
        <v>0</v>
      </c>
      <c r="E14" s="65">
        <v>0</v>
      </c>
      <c r="F14" s="65"/>
      <c r="G14" s="14"/>
      <c r="H14" s="64">
        <v>0</v>
      </c>
      <c r="I14" s="65"/>
      <c r="J14" s="65"/>
      <c r="K14" s="14"/>
      <c r="L14" s="64"/>
      <c r="M14" s="66"/>
      <c r="N14" s="67"/>
      <c r="O14" s="3"/>
      <c r="P14" s="57"/>
      <c r="Q14" s="68"/>
      <c r="R14" s="68"/>
      <c r="S14" s="68"/>
      <c r="T14" s="15"/>
      <c r="U14" s="69"/>
      <c r="V14" s="69"/>
      <c r="W14" s="59"/>
      <c r="X14" s="56"/>
      <c r="Y14" s="56"/>
      <c r="Z14" s="56"/>
      <c r="AA14" s="56"/>
      <c r="AB14" s="70"/>
      <c r="AC14" s="44"/>
    </row>
    <row r="15" spans="1:29" s="39" customFormat="1" ht="18" x14ac:dyDescent="0.25">
      <c r="B15" s="71" t="s">
        <v>71</v>
      </c>
      <c r="C15" s="14"/>
      <c r="D15" s="64">
        <f t="shared" ref="D15:E18" si="2">+H15+L15</f>
        <v>0</v>
      </c>
      <c r="E15" s="65">
        <f t="shared" si="2"/>
        <v>0</v>
      </c>
      <c r="F15" s="72"/>
      <c r="G15" s="14"/>
      <c r="H15" s="64"/>
      <c r="I15" s="65"/>
      <c r="J15" s="72"/>
      <c r="K15" s="14"/>
      <c r="L15" s="64"/>
      <c r="M15" s="66"/>
      <c r="N15" s="73"/>
      <c r="O15" s="3"/>
      <c r="P15" s="74"/>
      <c r="Q15" s="27"/>
      <c r="R15" s="68"/>
      <c r="S15" s="68"/>
      <c r="T15" s="15"/>
      <c r="U15" s="75"/>
      <c r="V15" s="75"/>
      <c r="W15" s="59"/>
      <c r="X15" s="56"/>
      <c r="Y15" s="56"/>
      <c r="Z15" s="56"/>
      <c r="AA15" s="56"/>
      <c r="AB15" s="70"/>
      <c r="AC15" s="44"/>
    </row>
    <row r="16" spans="1:29" s="39" customFormat="1" ht="28.5" customHeight="1" x14ac:dyDescent="0.25">
      <c r="B16" s="71" t="s">
        <v>73</v>
      </c>
      <c r="C16" s="14"/>
      <c r="D16" s="64">
        <f t="shared" si="2"/>
        <v>0</v>
      </c>
      <c r="E16" s="65">
        <f t="shared" si="2"/>
        <v>0</v>
      </c>
      <c r="F16" s="72"/>
      <c r="G16" s="14"/>
      <c r="H16" s="64"/>
      <c r="I16" s="65"/>
      <c r="J16" s="72"/>
      <c r="K16" s="14"/>
      <c r="L16" s="64"/>
      <c r="M16" s="66"/>
      <c r="N16" s="73"/>
      <c r="O16" s="3"/>
      <c r="P16" s="76"/>
      <c r="Q16" s="27"/>
      <c r="R16" s="68"/>
      <c r="S16" s="68"/>
      <c r="T16" s="15"/>
      <c r="U16" s="75"/>
      <c r="V16" s="75"/>
      <c r="W16" s="59"/>
      <c r="X16" s="56"/>
      <c r="Y16" s="56"/>
      <c r="Z16" s="56"/>
      <c r="AA16" s="56"/>
      <c r="AB16" s="70"/>
      <c r="AC16" s="44"/>
    </row>
    <row r="17" spans="2:29" s="39" customFormat="1" ht="28.5" customHeight="1" x14ac:dyDescent="0.25">
      <c r="B17" s="71" t="s">
        <v>72</v>
      </c>
      <c r="C17" s="14"/>
      <c r="D17" s="64">
        <f t="shared" si="2"/>
        <v>0</v>
      </c>
      <c r="E17" s="65">
        <f t="shared" si="2"/>
        <v>0</v>
      </c>
      <c r="F17" s="72"/>
      <c r="G17" s="14"/>
      <c r="H17" s="64"/>
      <c r="I17" s="65"/>
      <c r="J17" s="72"/>
      <c r="K17" s="14"/>
      <c r="L17" s="64"/>
      <c r="M17" s="66"/>
      <c r="N17" s="73"/>
      <c r="O17" s="3"/>
      <c r="P17" s="74"/>
      <c r="Q17" s="27"/>
      <c r="R17" s="68"/>
      <c r="S17" s="68"/>
      <c r="T17" s="15"/>
      <c r="U17" s="75"/>
      <c r="V17" s="75"/>
      <c r="W17" s="59"/>
      <c r="X17" s="56"/>
      <c r="Y17" s="56"/>
      <c r="Z17" s="56"/>
      <c r="AA17" s="56"/>
      <c r="AB17" s="70"/>
      <c r="AC17" s="44"/>
    </row>
    <row r="18" spans="2:29" s="39" customFormat="1" ht="28.5" customHeight="1" x14ac:dyDescent="0.25">
      <c r="B18" s="71" t="s">
        <v>74</v>
      </c>
      <c r="C18" s="14"/>
      <c r="D18" s="77">
        <f t="shared" si="2"/>
        <v>0</v>
      </c>
      <c r="E18" s="78">
        <f t="shared" si="2"/>
        <v>0</v>
      </c>
      <c r="F18" s="72"/>
      <c r="G18" s="14"/>
      <c r="H18" s="79"/>
      <c r="I18" s="78"/>
      <c r="J18" s="72"/>
      <c r="K18" s="14"/>
      <c r="L18" s="77"/>
      <c r="M18" s="80"/>
      <c r="N18" s="73"/>
      <c r="O18" s="3"/>
      <c r="P18" s="68"/>
      <c r="Q18" s="27"/>
      <c r="R18" s="68"/>
      <c r="S18" s="68"/>
      <c r="T18" s="15"/>
      <c r="U18" s="75"/>
      <c r="V18" s="75"/>
      <c r="W18" s="59"/>
      <c r="X18" s="56"/>
      <c r="Y18" s="56"/>
      <c r="Z18" s="56"/>
      <c r="AA18" s="56"/>
      <c r="AB18" s="70"/>
      <c r="AC18" s="44"/>
    </row>
    <row r="19" spans="2:29" s="39" customFormat="1" ht="28.5" hidden="1" customHeight="1" x14ac:dyDescent="0.25">
      <c r="B19" s="81" t="s">
        <v>75</v>
      </c>
      <c r="C19" s="14"/>
      <c r="D19" s="50">
        <v>443</v>
      </c>
      <c r="E19" s="82">
        <v>6749500</v>
      </c>
      <c r="F19" s="72"/>
      <c r="G19" s="14"/>
      <c r="H19" s="50"/>
      <c r="I19" s="51"/>
      <c r="J19" s="72"/>
      <c r="K19" s="14"/>
      <c r="L19" s="50"/>
      <c r="M19" s="51"/>
      <c r="N19" s="73"/>
      <c r="O19" s="3"/>
      <c r="P19" s="68"/>
      <c r="Q19" s="27"/>
      <c r="R19" s="68"/>
      <c r="S19" s="68"/>
      <c r="T19" s="15"/>
      <c r="U19" s="17"/>
      <c r="V19" s="17"/>
      <c r="W19" s="56"/>
      <c r="X19" s="56"/>
      <c r="Y19" s="56"/>
      <c r="Z19" s="56"/>
      <c r="AA19" s="56"/>
      <c r="AB19" s="70"/>
      <c r="AC19" s="44"/>
    </row>
    <row r="20" spans="2:29" s="39" customFormat="1" ht="28.5" hidden="1" customHeight="1" x14ac:dyDescent="0.25">
      <c r="B20" s="40"/>
      <c r="C20" s="14"/>
      <c r="D20" s="40"/>
      <c r="E20" s="40"/>
      <c r="F20" s="40"/>
      <c r="G20" s="14"/>
      <c r="H20" s="40"/>
      <c r="I20" s="40"/>
      <c r="J20" s="40"/>
      <c r="K20" s="14"/>
      <c r="L20" s="40"/>
      <c r="M20" s="40"/>
      <c r="N20" s="40"/>
      <c r="O20" s="3"/>
      <c r="P20" s="40"/>
      <c r="Q20" s="43"/>
      <c r="R20" s="43"/>
      <c r="S20" s="68"/>
      <c r="T20" s="15"/>
      <c r="U20" s="43"/>
      <c r="V20" s="43"/>
      <c r="W20" s="43"/>
      <c r="X20" s="43"/>
      <c r="Y20" s="43"/>
      <c r="Z20" s="43"/>
      <c r="AA20" s="43"/>
      <c r="AB20" s="43"/>
      <c r="AC20" s="44"/>
    </row>
    <row r="21" spans="2:29" s="88" customFormat="1" ht="28.5" customHeight="1" x14ac:dyDescent="0.25">
      <c r="B21" s="83" t="s">
        <v>76</v>
      </c>
      <c r="C21" s="14"/>
      <c r="D21" s="84">
        <f>+D8</f>
        <v>0</v>
      </c>
      <c r="E21" s="84">
        <f>+E8+E15+E16</f>
        <v>0</v>
      </c>
      <c r="F21" s="85">
        <f>+F8</f>
        <v>0</v>
      </c>
      <c r="G21" s="14"/>
      <c r="H21" s="84">
        <f>+H8</f>
        <v>0</v>
      </c>
      <c r="I21" s="84">
        <f>+I8+I15+I16</f>
        <v>0</v>
      </c>
      <c r="J21" s="85">
        <f>+J8</f>
        <v>0</v>
      </c>
      <c r="K21" s="14"/>
      <c r="L21" s="84">
        <f>+L8</f>
        <v>0</v>
      </c>
      <c r="M21" s="84">
        <f>+M8+M15+M16</f>
        <v>0</v>
      </c>
      <c r="N21" s="85">
        <f>+N8</f>
        <v>0</v>
      </c>
      <c r="O21" s="3"/>
      <c r="P21" s="86" t="e">
        <f t="shared" ref="P21:S22" si="3">+P8</f>
        <v>#REF!</v>
      </c>
      <c r="Q21" s="86">
        <f t="shared" si="3"/>
        <v>0</v>
      </c>
      <c r="R21" s="86" t="e">
        <f t="shared" si="3"/>
        <v>#REF!</v>
      </c>
      <c r="S21" s="86" t="e">
        <f t="shared" si="3"/>
        <v>#REF!</v>
      </c>
      <c r="T21" s="15"/>
      <c r="U21" s="86" t="e">
        <f>+V21+W21+X21</f>
        <v>#REF!</v>
      </c>
      <c r="V21" s="86" t="e">
        <f>+#REF!</f>
        <v>#REF!</v>
      </c>
      <c r="W21" s="86"/>
      <c r="X21" s="41">
        <f>SUM(Y21:AB21)</f>
        <v>0</v>
      </c>
      <c r="Y21" s="86"/>
      <c r="Z21" s="86"/>
      <c r="AA21" s="86"/>
      <c r="AB21" s="86"/>
      <c r="AC21" s="87"/>
    </row>
    <row r="22" spans="2:29" s="88" customFormat="1" ht="28.5" customHeight="1" x14ac:dyDescent="0.25">
      <c r="B22" s="83" t="s">
        <v>77</v>
      </c>
      <c r="C22" s="14"/>
      <c r="D22" s="84">
        <f>+D9</f>
        <v>0</v>
      </c>
      <c r="E22" s="84">
        <f>+E9+E17+E18</f>
        <v>0</v>
      </c>
      <c r="F22" s="85">
        <f>+F9</f>
        <v>0</v>
      </c>
      <c r="G22" s="14"/>
      <c r="H22" s="84">
        <f>+H9</f>
        <v>0</v>
      </c>
      <c r="I22" s="84">
        <f>+I9+I17+I18</f>
        <v>0</v>
      </c>
      <c r="J22" s="85">
        <f>+J9</f>
        <v>0</v>
      </c>
      <c r="K22" s="14"/>
      <c r="L22" s="84">
        <f>+L9</f>
        <v>0</v>
      </c>
      <c r="M22" s="84">
        <f>+M9+M17+M18</f>
        <v>0</v>
      </c>
      <c r="N22" s="85">
        <f>+N9</f>
        <v>0</v>
      </c>
      <c r="O22" s="3"/>
      <c r="P22" s="86" t="e">
        <f t="shared" si="3"/>
        <v>#REF!</v>
      </c>
      <c r="Q22" s="86">
        <f t="shared" si="3"/>
        <v>0</v>
      </c>
      <c r="R22" s="86" t="e">
        <f t="shared" si="3"/>
        <v>#REF!</v>
      </c>
      <c r="S22" s="86" t="e">
        <f t="shared" si="3"/>
        <v>#REF!</v>
      </c>
      <c r="T22" s="15"/>
      <c r="U22" s="86" t="e">
        <f>+V22+W22+X22</f>
        <v>#REF!</v>
      </c>
      <c r="V22" s="86" t="e">
        <f>+#REF!</f>
        <v>#REF!</v>
      </c>
      <c r="W22" s="86"/>
      <c r="X22" s="41">
        <f>SUM(Y22:AB22)</f>
        <v>0</v>
      </c>
      <c r="Y22" s="86"/>
      <c r="Z22" s="86"/>
      <c r="AA22" s="86"/>
      <c r="AB22" s="86"/>
      <c r="AC22" s="87"/>
    </row>
    <row r="23" spans="2:29" s="39" customFormat="1" ht="28.5" hidden="1" customHeight="1" x14ac:dyDescent="0.25">
      <c r="B23" s="40" t="s">
        <v>78</v>
      </c>
      <c r="C23" s="14"/>
      <c r="D23" s="41"/>
      <c r="E23" s="41"/>
      <c r="F23" s="42"/>
      <c r="G23" s="14"/>
      <c r="H23" s="41"/>
      <c r="I23" s="41"/>
      <c r="J23" s="42"/>
      <c r="K23" s="14"/>
      <c r="L23" s="41"/>
      <c r="M23" s="41"/>
      <c r="N23" s="42"/>
      <c r="O23" s="3"/>
      <c r="P23" s="43"/>
      <c r="Q23" s="43"/>
      <c r="R23" s="43"/>
      <c r="S23" s="43"/>
      <c r="T23" s="15"/>
      <c r="U23" s="43"/>
      <c r="V23" s="43"/>
      <c r="W23" s="43"/>
      <c r="X23" s="43"/>
      <c r="Y23" s="43"/>
      <c r="Z23" s="43"/>
      <c r="AA23" s="43"/>
      <c r="AB23" s="43"/>
      <c r="AC23" s="44"/>
    </row>
    <row r="24" spans="2:29" s="39" customFormat="1" ht="28.5" hidden="1" customHeight="1" x14ac:dyDescent="0.25">
      <c r="B24" s="40" t="s">
        <v>79</v>
      </c>
      <c r="C24" s="14"/>
      <c r="D24" s="46"/>
      <c r="E24" s="46"/>
      <c r="F24" s="47"/>
      <c r="G24" s="14"/>
      <c r="H24" s="46"/>
      <c r="I24" s="46"/>
      <c r="J24" s="47"/>
      <c r="K24" s="14"/>
      <c r="L24" s="46"/>
      <c r="M24" s="46"/>
      <c r="N24" s="47"/>
      <c r="O24" s="3"/>
      <c r="P24" s="48"/>
      <c r="Q24" s="48"/>
      <c r="R24" s="48"/>
      <c r="S24" s="48"/>
      <c r="T24" s="15"/>
      <c r="U24" s="48"/>
      <c r="V24" s="48"/>
      <c r="W24" s="48"/>
      <c r="X24" s="48"/>
      <c r="Y24" s="48"/>
      <c r="Z24" s="48"/>
      <c r="AA24" s="48"/>
      <c r="AB24" s="48"/>
      <c r="AC24" s="44"/>
    </row>
    <row r="25" spans="2:29" s="39" customFormat="1" ht="28.5" customHeight="1" thickBot="1" x14ac:dyDescent="0.3">
      <c r="B25" s="89" t="s">
        <v>80</v>
      </c>
      <c r="C25" s="14"/>
      <c r="D25" s="90">
        <f>SUM(D21:D24)</f>
        <v>0</v>
      </c>
      <c r="E25" s="91">
        <f>SUM(E21:E24)</f>
        <v>0</v>
      </c>
      <c r="F25" s="92">
        <f>SUM(F21:F22)</f>
        <v>0</v>
      </c>
      <c r="G25" s="14"/>
      <c r="H25" s="90">
        <f>SUM(H21:H24)</f>
        <v>0</v>
      </c>
      <c r="I25" s="91">
        <f>SUM(I21:I24)</f>
        <v>0</v>
      </c>
      <c r="J25" s="92">
        <f>SUM(J21:J22)</f>
        <v>0</v>
      </c>
      <c r="K25" s="14"/>
      <c r="L25" s="90">
        <f>SUM(L21:L24)</f>
        <v>0</v>
      </c>
      <c r="M25" s="91">
        <f>SUM(M21:M24)</f>
        <v>0</v>
      </c>
      <c r="N25" s="92">
        <f>SUM(N21:N22)</f>
        <v>0</v>
      </c>
      <c r="O25" s="3"/>
      <c r="P25" s="91" t="e">
        <f>SUM(P21:P22)</f>
        <v>#REF!</v>
      </c>
      <c r="Q25" s="91">
        <f t="shared" ref="Q25:AB25" si="4">SUM(Q21:Q22)</f>
        <v>0</v>
      </c>
      <c r="R25" s="91" t="e">
        <f t="shared" si="4"/>
        <v>#REF!</v>
      </c>
      <c r="S25" s="91" t="e">
        <f t="shared" si="4"/>
        <v>#REF!</v>
      </c>
      <c r="T25" s="15"/>
      <c r="U25" s="91" t="e">
        <f t="shared" si="4"/>
        <v>#REF!</v>
      </c>
      <c r="V25" s="91" t="e">
        <f t="shared" si="4"/>
        <v>#REF!</v>
      </c>
      <c r="W25" s="91">
        <f t="shared" si="4"/>
        <v>0</v>
      </c>
      <c r="X25" s="91">
        <f t="shared" si="4"/>
        <v>0</v>
      </c>
      <c r="Y25" s="91">
        <f t="shared" si="4"/>
        <v>0</v>
      </c>
      <c r="Z25" s="91">
        <f t="shared" si="4"/>
        <v>0</v>
      </c>
      <c r="AA25" s="91">
        <f t="shared" si="4"/>
        <v>0</v>
      </c>
      <c r="AB25" s="91">
        <f t="shared" si="4"/>
        <v>0</v>
      </c>
      <c r="AC25" s="44"/>
    </row>
    <row r="26" spans="2:29" s="3" customFormat="1" ht="3.75" customHeight="1" x14ac:dyDescent="0.25">
      <c r="B26" s="22"/>
      <c r="C26" s="14"/>
      <c r="D26" s="22"/>
      <c r="E26" s="22"/>
      <c r="F26" s="22"/>
      <c r="G26" s="14"/>
      <c r="H26" s="22"/>
      <c r="I26" s="22"/>
      <c r="J26" s="93"/>
      <c r="K26" s="14"/>
      <c r="L26" s="94"/>
      <c r="M26" s="22"/>
      <c r="N26" s="22"/>
      <c r="P26" s="23"/>
      <c r="Q26" s="23"/>
      <c r="R26" s="23"/>
      <c r="S26" s="39"/>
      <c r="T26" s="15"/>
      <c r="U26" s="56"/>
      <c r="V26" s="56"/>
      <c r="W26" s="56"/>
      <c r="X26" s="70"/>
      <c r="Y26" s="70"/>
      <c r="Z26" s="70"/>
      <c r="AA26" s="70"/>
      <c r="AB26" s="70"/>
      <c r="AC26" s="24"/>
    </row>
    <row r="27" spans="2:29" s="3" customFormat="1" ht="19.5" customHeight="1" x14ac:dyDescent="0.25">
      <c r="B27" s="95" t="s">
        <v>55</v>
      </c>
      <c r="C27" s="14"/>
      <c r="D27" s="96"/>
      <c r="G27" s="14"/>
      <c r="H27" s="96"/>
      <c r="J27" s="97"/>
      <c r="K27" s="14"/>
      <c r="L27" s="96"/>
      <c r="M27" s="98"/>
      <c r="P27" s="99"/>
      <c r="Q27" s="100"/>
      <c r="R27" s="100"/>
      <c r="S27" s="39"/>
      <c r="T27" s="15"/>
      <c r="U27" s="99"/>
      <c r="V27" s="99"/>
      <c r="W27" s="99"/>
      <c r="X27" s="20"/>
      <c r="Y27" s="20"/>
      <c r="Z27" s="20"/>
      <c r="AA27" s="20"/>
      <c r="AB27" s="20"/>
      <c r="AC27" s="21"/>
    </row>
    <row r="28" spans="2:29" s="39" customFormat="1" ht="28.5" customHeight="1" x14ac:dyDescent="0.25">
      <c r="B28" s="40" t="s">
        <v>81</v>
      </c>
      <c r="C28" s="14"/>
      <c r="D28" s="41">
        <f t="shared" ref="D28:E31" si="5">+H28+L28</f>
        <v>0</v>
      </c>
      <c r="E28" s="41">
        <f t="shared" si="5"/>
        <v>0</v>
      </c>
      <c r="F28" s="42"/>
      <c r="G28" s="14"/>
      <c r="H28" s="41"/>
      <c r="I28" s="41"/>
      <c r="J28" s="42"/>
      <c r="K28" s="14"/>
      <c r="L28" s="41"/>
      <c r="M28" s="41"/>
      <c r="N28" s="42"/>
      <c r="O28" s="3"/>
      <c r="P28" s="41"/>
      <c r="Q28" s="41"/>
      <c r="R28" s="41"/>
      <c r="S28" s="43">
        <f>+R28+Q28+P28</f>
        <v>0</v>
      </c>
      <c r="T28" s="15"/>
      <c r="U28" s="41">
        <f>+V28+W28+X28</f>
        <v>0</v>
      </c>
      <c r="V28" s="41"/>
      <c r="W28" s="41"/>
      <c r="X28" s="41">
        <f>SUM(Y28:AB28)</f>
        <v>0</v>
      </c>
      <c r="Y28" s="41"/>
      <c r="Z28" s="41"/>
      <c r="AA28" s="41"/>
      <c r="AB28" s="41"/>
      <c r="AC28" s="44"/>
    </row>
    <row r="29" spans="2:29" s="39" customFormat="1" ht="28.5" customHeight="1" x14ac:dyDescent="0.25">
      <c r="B29" s="40" t="s">
        <v>82</v>
      </c>
      <c r="C29" s="14"/>
      <c r="D29" s="41">
        <f t="shared" si="5"/>
        <v>0</v>
      </c>
      <c r="E29" s="41">
        <f t="shared" si="5"/>
        <v>0</v>
      </c>
      <c r="F29" s="42"/>
      <c r="G29" s="14"/>
      <c r="H29" s="41"/>
      <c r="I29" s="41"/>
      <c r="J29" s="42"/>
      <c r="K29" s="14"/>
      <c r="L29" s="41"/>
      <c r="M29" s="41"/>
      <c r="N29" s="42"/>
      <c r="O29" s="3"/>
      <c r="P29" s="41" t="e">
        <f>++#REF!/1000</f>
        <v>#REF!</v>
      </c>
      <c r="Q29" s="41"/>
      <c r="R29" s="41"/>
      <c r="S29" s="43" t="e">
        <f>+R29+Q29+P29</f>
        <v>#REF!</v>
      </c>
      <c r="T29" s="15"/>
      <c r="U29" s="41">
        <f>+V29+W29+X29</f>
        <v>0</v>
      </c>
      <c r="V29" s="41"/>
      <c r="W29" s="41"/>
      <c r="X29" s="41">
        <f>SUM(Y29:AB29)</f>
        <v>0</v>
      </c>
      <c r="Y29" s="41"/>
      <c r="Z29" s="41"/>
      <c r="AA29" s="41"/>
      <c r="AB29" s="41"/>
      <c r="AC29" s="44"/>
    </row>
    <row r="30" spans="2:29" s="39" customFormat="1" ht="28.5" customHeight="1" x14ac:dyDescent="0.25">
      <c r="B30" s="40" t="s">
        <v>83</v>
      </c>
      <c r="C30" s="14"/>
      <c r="D30" s="41">
        <f t="shared" si="5"/>
        <v>0</v>
      </c>
      <c r="E30" s="41">
        <f t="shared" si="5"/>
        <v>0</v>
      </c>
      <c r="F30" s="42"/>
      <c r="G30" s="14"/>
      <c r="H30" s="41"/>
      <c r="I30" s="41"/>
      <c r="J30" s="42"/>
      <c r="K30" s="14"/>
      <c r="L30" s="41"/>
      <c r="M30" s="41"/>
      <c r="N30" s="42"/>
      <c r="O30" s="3"/>
      <c r="P30" s="41"/>
      <c r="Q30" s="41"/>
      <c r="R30" s="41"/>
      <c r="S30" s="43">
        <f>+R30+Q30+P30</f>
        <v>0</v>
      </c>
      <c r="T30" s="15"/>
      <c r="U30" s="41">
        <f>+V30+W30+X30</f>
        <v>0</v>
      </c>
      <c r="V30" s="41"/>
      <c r="W30" s="41"/>
      <c r="X30" s="41">
        <f>SUM(Y30:AB30)</f>
        <v>0</v>
      </c>
      <c r="Y30" s="41"/>
      <c r="Z30" s="41"/>
      <c r="AA30" s="41"/>
      <c r="AB30" s="41"/>
      <c r="AC30" s="44"/>
    </row>
    <row r="31" spans="2:29" s="39" customFormat="1" ht="28.5" customHeight="1" x14ac:dyDescent="0.25">
      <c r="B31" s="40" t="s">
        <v>84</v>
      </c>
      <c r="C31" s="14"/>
      <c r="D31" s="41">
        <f t="shared" si="5"/>
        <v>0</v>
      </c>
      <c r="E31" s="41">
        <f t="shared" si="5"/>
        <v>0</v>
      </c>
      <c r="F31" s="42"/>
      <c r="G31" s="14"/>
      <c r="H31" s="41"/>
      <c r="I31" s="41"/>
      <c r="J31" s="42"/>
      <c r="K31" s="14"/>
      <c r="L31" s="41"/>
      <c r="M31" s="41"/>
      <c r="N31" s="42"/>
      <c r="O31" s="3"/>
      <c r="P31" s="41" t="e">
        <f>+#REF!/1000</f>
        <v>#REF!</v>
      </c>
      <c r="Q31" s="41"/>
      <c r="R31" s="41"/>
      <c r="S31" s="43" t="e">
        <f>+R31+Q31+P31</f>
        <v>#REF!</v>
      </c>
      <c r="T31" s="15"/>
      <c r="U31" s="41">
        <f>+V31+W31+X31</f>
        <v>0</v>
      </c>
      <c r="V31" s="41"/>
      <c r="W31" s="41"/>
      <c r="X31" s="41">
        <f>SUM(Y31:AB31)</f>
        <v>0</v>
      </c>
      <c r="Y31" s="41"/>
      <c r="Z31" s="41"/>
      <c r="AA31" s="41"/>
      <c r="AB31" s="41"/>
      <c r="AC31" s="44"/>
    </row>
    <row r="32" spans="2:29" s="39" customFormat="1" ht="14.25" hidden="1" customHeight="1" x14ac:dyDescent="0.25">
      <c r="B32" s="45" t="s">
        <v>85</v>
      </c>
      <c r="C32" s="14"/>
      <c r="D32" s="41"/>
      <c r="E32" s="41">
        <v>0</v>
      </c>
      <c r="F32" s="42"/>
      <c r="G32" s="14"/>
      <c r="H32" s="41"/>
      <c r="I32" s="41"/>
      <c r="J32" s="42"/>
      <c r="K32" s="14"/>
      <c r="L32" s="41"/>
      <c r="M32" s="41"/>
      <c r="N32" s="42"/>
      <c r="O32" s="3"/>
      <c r="P32" s="41"/>
      <c r="Q32" s="41"/>
      <c r="R32" s="41"/>
      <c r="S32" s="41"/>
      <c r="T32" s="15"/>
      <c r="U32" s="41"/>
      <c r="V32" s="41"/>
      <c r="W32" s="41"/>
      <c r="X32" s="41"/>
      <c r="Y32" s="41"/>
      <c r="Z32" s="41"/>
      <c r="AA32" s="41"/>
      <c r="AB32" s="41"/>
      <c r="AC32" s="44"/>
    </row>
    <row r="33" spans="2:29" s="39" customFormat="1" ht="14.25" hidden="1" customHeight="1" x14ac:dyDescent="0.25">
      <c r="B33" s="45" t="s">
        <v>86</v>
      </c>
      <c r="C33" s="14"/>
      <c r="D33" s="41"/>
      <c r="E33" s="41">
        <v>0</v>
      </c>
      <c r="F33" s="42"/>
      <c r="G33" s="14"/>
      <c r="H33" s="41"/>
      <c r="I33" s="41"/>
      <c r="J33" s="42"/>
      <c r="K33" s="14"/>
      <c r="L33" s="41"/>
      <c r="M33" s="41"/>
      <c r="N33" s="42"/>
      <c r="O33" s="3"/>
      <c r="P33" s="41"/>
      <c r="Q33" s="41"/>
      <c r="R33" s="41"/>
      <c r="S33" s="41"/>
      <c r="T33" s="15"/>
      <c r="U33" s="41"/>
      <c r="V33" s="41"/>
      <c r="W33" s="41"/>
      <c r="X33" s="41"/>
      <c r="Y33" s="41"/>
      <c r="Z33" s="41"/>
      <c r="AA33" s="41"/>
      <c r="AB33" s="41"/>
      <c r="AC33" s="44"/>
    </row>
    <row r="34" spans="2:29" s="39" customFormat="1" ht="14.25" hidden="1" customHeight="1" x14ac:dyDescent="0.25">
      <c r="B34" s="45" t="s">
        <v>87</v>
      </c>
      <c r="C34" s="14"/>
      <c r="D34" s="41"/>
      <c r="E34" s="41">
        <v>0</v>
      </c>
      <c r="F34" s="42"/>
      <c r="G34" s="14"/>
      <c r="H34" s="41"/>
      <c r="I34" s="41"/>
      <c r="J34" s="42"/>
      <c r="K34" s="14"/>
      <c r="L34" s="41"/>
      <c r="M34" s="41"/>
      <c r="N34" s="42"/>
      <c r="O34" s="3"/>
      <c r="P34" s="41"/>
      <c r="Q34" s="41"/>
      <c r="R34" s="41"/>
      <c r="S34" s="41"/>
      <c r="T34" s="15"/>
      <c r="U34" s="41"/>
      <c r="V34" s="41"/>
      <c r="W34" s="41"/>
      <c r="X34" s="41"/>
      <c r="Y34" s="41"/>
      <c r="Z34" s="41"/>
      <c r="AA34" s="41"/>
      <c r="AB34" s="41"/>
      <c r="AC34" s="44"/>
    </row>
    <row r="35" spans="2:29" s="39" customFormat="1" ht="14.25" hidden="1" customHeight="1" x14ac:dyDescent="0.25">
      <c r="B35" s="45" t="s">
        <v>88</v>
      </c>
      <c r="C35" s="14"/>
      <c r="D35" s="41"/>
      <c r="E35" s="41">
        <v>0</v>
      </c>
      <c r="F35" s="42"/>
      <c r="G35" s="14"/>
      <c r="H35" s="41"/>
      <c r="I35" s="41"/>
      <c r="J35" s="42"/>
      <c r="K35" s="14"/>
      <c r="L35" s="41"/>
      <c r="M35" s="41"/>
      <c r="N35" s="42"/>
      <c r="O35" s="3"/>
      <c r="P35" s="41"/>
      <c r="Q35" s="41"/>
      <c r="R35" s="41"/>
      <c r="S35" s="41"/>
      <c r="T35" s="15"/>
      <c r="U35" s="41"/>
      <c r="V35" s="41"/>
      <c r="W35" s="41"/>
      <c r="X35" s="41"/>
      <c r="Y35" s="41"/>
      <c r="Z35" s="41"/>
      <c r="AA35" s="41"/>
      <c r="AB35" s="41"/>
      <c r="AC35" s="41">
        <v>0</v>
      </c>
    </row>
    <row r="36" spans="2:29" s="39" customFormat="1" ht="14.25" hidden="1" customHeight="1" x14ac:dyDescent="0.25">
      <c r="B36" s="45" t="s">
        <v>89</v>
      </c>
      <c r="C36" s="14"/>
      <c r="D36" s="41"/>
      <c r="E36" s="41" t="s">
        <v>21</v>
      </c>
      <c r="F36" s="42"/>
      <c r="G36" s="14"/>
      <c r="H36" s="41"/>
      <c r="I36" s="41"/>
      <c r="J36" s="42"/>
      <c r="K36" s="14"/>
      <c r="L36" s="41"/>
      <c r="M36" s="41"/>
      <c r="N36" s="42"/>
      <c r="O36" s="3"/>
      <c r="P36" s="41"/>
      <c r="Q36" s="41"/>
      <c r="R36" s="41"/>
      <c r="S36" s="41"/>
      <c r="T36" s="15"/>
      <c r="U36" s="41"/>
      <c r="V36" s="41"/>
      <c r="W36" s="41"/>
      <c r="X36" s="41"/>
      <c r="Y36" s="41"/>
      <c r="Z36" s="41"/>
      <c r="AA36" s="41"/>
      <c r="AB36" s="41"/>
      <c r="AC36" s="44"/>
    </row>
    <row r="37" spans="2:29" s="39" customFormat="1" ht="14.25" hidden="1" customHeight="1" x14ac:dyDescent="0.25">
      <c r="B37" s="45" t="s">
        <v>90</v>
      </c>
      <c r="C37" s="14"/>
      <c r="D37" s="41"/>
      <c r="E37" s="41">
        <v>0</v>
      </c>
      <c r="F37" s="42"/>
      <c r="G37" s="14"/>
      <c r="H37" s="41"/>
      <c r="I37" s="41"/>
      <c r="J37" s="42"/>
      <c r="K37" s="14"/>
      <c r="L37" s="41"/>
      <c r="M37" s="41"/>
      <c r="N37" s="42"/>
      <c r="O37" s="3"/>
      <c r="P37" s="41"/>
      <c r="Q37" s="41"/>
      <c r="R37" s="41"/>
      <c r="S37" s="41"/>
      <c r="T37" s="15"/>
      <c r="U37" s="41"/>
      <c r="V37" s="41"/>
      <c r="W37" s="41"/>
      <c r="X37" s="41"/>
      <c r="Y37" s="41"/>
      <c r="Z37" s="41"/>
      <c r="AA37" s="41"/>
      <c r="AB37" s="41"/>
      <c r="AC37" s="44"/>
    </row>
    <row r="38" spans="2:29" s="39" customFormat="1" ht="14.25" hidden="1" customHeight="1" x14ac:dyDescent="0.25">
      <c r="B38" s="45" t="s">
        <v>91</v>
      </c>
      <c r="C38" s="14"/>
      <c r="D38" s="46"/>
      <c r="E38" s="46">
        <v>0</v>
      </c>
      <c r="F38" s="47"/>
      <c r="G38" s="14"/>
      <c r="H38" s="46"/>
      <c r="I38" s="46"/>
      <c r="J38" s="47"/>
      <c r="K38" s="14"/>
      <c r="L38" s="46"/>
      <c r="M38" s="46"/>
      <c r="N38" s="47"/>
      <c r="O38" s="3"/>
      <c r="P38" s="46"/>
      <c r="Q38" s="46"/>
      <c r="R38" s="46"/>
      <c r="S38" s="46"/>
      <c r="T38" s="15"/>
      <c r="U38" s="46"/>
      <c r="V38" s="46"/>
      <c r="W38" s="46"/>
      <c r="X38" s="46"/>
      <c r="Y38" s="46"/>
      <c r="Z38" s="46"/>
      <c r="AA38" s="46"/>
      <c r="AB38" s="46"/>
      <c r="AC38" s="44"/>
    </row>
    <row r="39" spans="2:29" s="39" customFormat="1" ht="28.5" customHeight="1" x14ac:dyDescent="0.25">
      <c r="B39" s="101" t="s">
        <v>92</v>
      </c>
      <c r="C39" s="14"/>
      <c r="D39" s="102"/>
      <c r="E39" s="166">
        <f>SUM(E28:E31)</f>
        <v>0</v>
      </c>
      <c r="F39" s="52"/>
      <c r="G39" s="14"/>
      <c r="H39" s="102"/>
      <c r="I39" s="166">
        <f>SUM(I28:I31)</f>
        <v>0</v>
      </c>
      <c r="J39" s="52"/>
      <c r="K39" s="14"/>
      <c r="L39" s="102"/>
      <c r="M39" s="166">
        <f>SUM(M28:M31)</f>
        <v>0</v>
      </c>
      <c r="N39" s="52"/>
      <c r="O39" s="3"/>
      <c r="P39" s="166" t="e">
        <f>SUM(P28:P31)</f>
        <v>#REF!</v>
      </c>
      <c r="Q39" s="166">
        <f t="shared" ref="Q39:AB39" si="6">SUM(Q28:Q31)</f>
        <v>0</v>
      </c>
      <c r="R39" s="166">
        <f t="shared" si="6"/>
        <v>0</v>
      </c>
      <c r="S39" s="166" t="e">
        <f t="shared" si="6"/>
        <v>#REF!</v>
      </c>
      <c r="T39" s="15"/>
      <c r="U39" s="166">
        <f t="shared" si="6"/>
        <v>0</v>
      </c>
      <c r="V39" s="166">
        <f t="shared" si="6"/>
        <v>0</v>
      </c>
      <c r="W39" s="166">
        <f t="shared" si="6"/>
        <v>0</v>
      </c>
      <c r="X39" s="166">
        <f t="shared" si="6"/>
        <v>0</v>
      </c>
      <c r="Y39" s="166">
        <f t="shared" si="6"/>
        <v>0</v>
      </c>
      <c r="Z39" s="166">
        <f t="shared" si="6"/>
        <v>0</v>
      </c>
      <c r="AA39" s="166">
        <f t="shared" si="6"/>
        <v>0</v>
      </c>
      <c r="AB39" s="166">
        <f t="shared" si="6"/>
        <v>0</v>
      </c>
      <c r="AC39" s="44"/>
    </row>
    <row r="40" spans="2:29" s="3" customFormat="1" ht="28.5" customHeight="1" x14ac:dyDescent="0.25">
      <c r="C40" s="14"/>
      <c r="D40" s="108"/>
      <c r="G40" s="14"/>
      <c r="H40" s="96"/>
      <c r="K40" s="14"/>
      <c r="L40" s="18"/>
      <c r="M40" s="6"/>
      <c r="N40" s="6"/>
      <c r="P40" s="6"/>
      <c r="Q40" s="19"/>
      <c r="R40" s="19"/>
      <c r="S40" s="19"/>
      <c r="T40" s="15"/>
      <c r="U40" s="19"/>
      <c r="V40" s="19"/>
      <c r="W40" s="5"/>
      <c r="X40" s="109"/>
      <c r="Y40" s="62"/>
      <c r="Z40" s="62"/>
      <c r="AA40" s="62"/>
      <c r="AB40" s="62"/>
      <c r="AC40" s="14"/>
    </row>
    <row r="41" spans="2:29" s="3" customFormat="1" ht="19.5" customHeight="1" x14ac:dyDescent="0.25">
      <c r="B41" s="95" t="s">
        <v>97</v>
      </c>
      <c r="C41" s="14"/>
      <c r="D41" s="96"/>
      <c r="G41" s="14"/>
      <c r="H41" s="96"/>
      <c r="J41" s="97"/>
      <c r="K41" s="14"/>
      <c r="L41" s="96"/>
      <c r="M41" s="98"/>
      <c r="P41" s="99"/>
      <c r="Q41" s="100"/>
      <c r="R41" s="100"/>
      <c r="S41" s="39"/>
      <c r="T41" s="15"/>
      <c r="U41" s="99"/>
      <c r="V41" s="99"/>
      <c r="W41" s="99"/>
      <c r="X41" s="20"/>
      <c r="Y41" s="20"/>
      <c r="Z41" s="20"/>
      <c r="AA41" s="20"/>
      <c r="AB41" s="20"/>
      <c r="AC41" s="21"/>
    </row>
    <row r="42" spans="2:29" s="39" customFormat="1" ht="28.5" customHeight="1" x14ac:dyDescent="0.25">
      <c r="B42" s="40" t="s">
        <v>98</v>
      </c>
      <c r="C42" s="14"/>
      <c r="D42" s="41"/>
      <c r="E42" s="41">
        <f>+I42+M42</f>
        <v>0</v>
      </c>
      <c r="F42" s="42"/>
      <c r="G42" s="14"/>
      <c r="H42" s="41"/>
      <c r="I42" s="41"/>
      <c r="J42" s="42"/>
      <c r="K42" s="14"/>
      <c r="L42" s="41"/>
      <c r="M42" s="41"/>
      <c r="N42" s="42"/>
      <c r="O42" s="3"/>
      <c r="P42" s="41"/>
      <c r="Q42" s="41"/>
      <c r="R42" s="41"/>
      <c r="S42" s="43">
        <f>+R42+Q42+P42</f>
        <v>0</v>
      </c>
      <c r="T42" s="15"/>
      <c r="U42" s="41" t="e">
        <f>+V42+W42+X42</f>
        <v>#REF!</v>
      </c>
      <c r="V42" s="41" t="e">
        <f>+#REF!</f>
        <v>#REF!</v>
      </c>
      <c r="W42" s="41"/>
      <c r="X42" s="41">
        <f>SUM(Y42:AB42)</f>
        <v>0</v>
      </c>
      <c r="Y42" s="41"/>
      <c r="Z42" s="41"/>
      <c r="AA42" s="41"/>
      <c r="AB42" s="41"/>
      <c r="AC42" s="44"/>
    </row>
    <row r="43" spans="2:29" s="39" customFormat="1" ht="28.5" customHeight="1" x14ac:dyDescent="0.25">
      <c r="B43" s="40" t="s">
        <v>99</v>
      </c>
      <c r="C43" s="14"/>
      <c r="D43" s="41"/>
      <c r="E43" s="41">
        <f>+I43+M43</f>
        <v>0</v>
      </c>
      <c r="F43" s="42"/>
      <c r="G43" s="14"/>
      <c r="H43" s="41"/>
      <c r="I43" s="41"/>
      <c r="J43" s="42"/>
      <c r="K43" s="14"/>
      <c r="L43" s="41"/>
      <c r="M43" s="41"/>
      <c r="N43" s="42"/>
      <c r="O43" s="3"/>
      <c r="P43" s="41"/>
      <c r="Q43" s="41"/>
      <c r="R43" s="41"/>
      <c r="S43" s="43">
        <f>+R43+Q43+P43</f>
        <v>0</v>
      </c>
      <c r="T43" s="15"/>
      <c r="U43" s="41" t="e">
        <f>+V43+W43+X43</f>
        <v>#REF!</v>
      </c>
      <c r="V43" s="41" t="e">
        <f>+#REF!</f>
        <v>#REF!</v>
      </c>
      <c r="W43" s="41"/>
      <c r="X43" s="41">
        <f>SUM(Y43:AB43)</f>
        <v>0</v>
      </c>
      <c r="Y43" s="41"/>
      <c r="Z43" s="41"/>
      <c r="AA43" s="41"/>
      <c r="AB43" s="41"/>
      <c r="AC43" s="44"/>
    </row>
    <row r="44" spans="2:29" s="39" customFormat="1" ht="28.5" customHeight="1" x14ac:dyDescent="0.25">
      <c r="B44" s="40" t="s">
        <v>100</v>
      </c>
      <c r="C44" s="14"/>
      <c r="D44" s="41"/>
      <c r="E44" s="41">
        <f>+I44+M44</f>
        <v>0</v>
      </c>
      <c r="F44" s="42"/>
      <c r="G44" s="14"/>
      <c r="H44" s="41"/>
      <c r="I44" s="41"/>
      <c r="J44" s="42"/>
      <c r="K44" s="14"/>
      <c r="L44" s="41"/>
      <c r="M44" s="41"/>
      <c r="N44" s="42"/>
      <c r="O44" s="3"/>
      <c r="P44" s="41"/>
      <c r="Q44" s="41"/>
      <c r="R44" s="41"/>
      <c r="S44" s="43">
        <f>+R44+Q44+P44</f>
        <v>0</v>
      </c>
      <c r="T44" s="15"/>
      <c r="U44" s="41" t="e">
        <f>+V44+W44+X44</f>
        <v>#REF!</v>
      </c>
      <c r="V44" s="41" t="e">
        <f>+#REF!</f>
        <v>#REF!</v>
      </c>
      <c r="W44" s="41"/>
      <c r="X44" s="41">
        <f>SUM(Y44:AB44)</f>
        <v>0</v>
      </c>
      <c r="Y44" s="41"/>
      <c r="Z44" s="41"/>
      <c r="AA44" s="41"/>
      <c r="AB44" s="41"/>
      <c r="AC44" s="44"/>
    </row>
    <row r="45" spans="2:29" s="39" customFormat="1" ht="28.5" customHeight="1" x14ac:dyDescent="0.25">
      <c r="B45" s="40" t="s">
        <v>101</v>
      </c>
      <c r="C45" s="14"/>
      <c r="D45" s="41"/>
      <c r="E45" s="41">
        <f>+I45+M45</f>
        <v>0</v>
      </c>
      <c r="F45" s="42"/>
      <c r="G45" s="14"/>
      <c r="H45" s="41"/>
      <c r="I45" s="41"/>
      <c r="J45" s="42"/>
      <c r="K45" s="14"/>
      <c r="L45" s="41"/>
      <c r="M45" s="41"/>
      <c r="N45" s="42"/>
      <c r="O45" s="3"/>
      <c r="P45" s="41"/>
      <c r="Q45" s="41"/>
      <c r="R45" s="41"/>
      <c r="S45" s="43">
        <f>+R45+Q45+P45</f>
        <v>0</v>
      </c>
      <c r="T45" s="15"/>
      <c r="U45" s="41" t="e">
        <f>+V45+W45+X45</f>
        <v>#REF!</v>
      </c>
      <c r="V45" s="41" t="e">
        <f>+#REF!</f>
        <v>#REF!</v>
      </c>
      <c r="W45" s="41"/>
      <c r="X45" s="41">
        <f>SUM(Y45:AB45)</f>
        <v>0</v>
      </c>
      <c r="Y45" s="41"/>
      <c r="Z45" s="41"/>
      <c r="AA45" s="41"/>
      <c r="AB45" s="41"/>
      <c r="AC45" s="44"/>
    </row>
    <row r="46" spans="2:29" s="39" customFormat="1" ht="14.25" hidden="1" customHeight="1" x14ac:dyDescent="0.25">
      <c r="B46" s="45" t="s">
        <v>102</v>
      </c>
      <c r="C46" s="14"/>
      <c r="D46" s="41"/>
      <c r="E46" s="41">
        <v>0</v>
      </c>
      <c r="F46" s="42"/>
      <c r="G46" s="14"/>
      <c r="H46" s="41"/>
      <c r="I46" s="41"/>
      <c r="J46" s="42"/>
      <c r="K46" s="14"/>
      <c r="L46" s="41"/>
      <c r="M46" s="41"/>
      <c r="N46" s="42"/>
      <c r="O46" s="3"/>
      <c r="P46" s="41"/>
      <c r="Q46" s="41"/>
      <c r="R46" s="41"/>
      <c r="S46" s="41"/>
      <c r="T46" s="15"/>
      <c r="U46" s="41"/>
      <c r="V46" s="41"/>
      <c r="W46" s="41"/>
      <c r="X46" s="41"/>
      <c r="Y46" s="41"/>
      <c r="Z46" s="41"/>
      <c r="AA46" s="41"/>
      <c r="AB46" s="41"/>
      <c r="AC46" s="44"/>
    </row>
    <row r="47" spans="2:29" s="39" customFormat="1" ht="14.25" hidden="1" customHeight="1" x14ac:dyDescent="0.25">
      <c r="B47" s="45" t="s">
        <v>57</v>
      </c>
      <c r="C47" s="14"/>
      <c r="D47" s="41"/>
      <c r="E47" s="41">
        <v>0</v>
      </c>
      <c r="F47" s="42"/>
      <c r="G47" s="14"/>
      <c r="H47" s="41"/>
      <c r="I47" s="41"/>
      <c r="J47" s="42"/>
      <c r="K47" s="14"/>
      <c r="L47" s="41"/>
      <c r="M47" s="41"/>
      <c r="N47" s="42"/>
      <c r="O47" s="3"/>
      <c r="P47" s="41"/>
      <c r="Q47" s="41"/>
      <c r="R47" s="41"/>
      <c r="S47" s="41"/>
      <c r="T47" s="15"/>
      <c r="U47" s="41"/>
      <c r="V47" s="41"/>
      <c r="W47" s="41"/>
      <c r="X47" s="41"/>
      <c r="Y47" s="41"/>
      <c r="Z47" s="41"/>
      <c r="AA47" s="41"/>
      <c r="AB47" s="41"/>
      <c r="AC47" s="44"/>
    </row>
    <row r="48" spans="2:29" s="39" customFormat="1" ht="14.25" hidden="1" customHeight="1" x14ac:dyDescent="0.25">
      <c r="B48" s="45" t="s">
        <v>58</v>
      </c>
      <c r="C48" s="14"/>
      <c r="D48" s="41"/>
      <c r="E48" s="41">
        <v>0</v>
      </c>
      <c r="F48" s="42"/>
      <c r="G48" s="14"/>
      <c r="H48" s="41"/>
      <c r="I48" s="41"/>
      <c r="J48" s="42"/>
      <c r="K48" s="14"/>
      <c r="L48" s="41"/>
      <c r="M48" s="41"/>
      <c r="N48" s="42"/>
      <c r="O48" s="3"/>
      <c r="P48" s="41"/>
      <c r="Q48" s="41"/>
      <c r="R48" s="41"/>
      <c r="S48" s="41"/>
      <c r="T48" s="15"/>
      <c r="U48" s="41"/>
      <c r="V48" s="41"/>
      <c r="W48" s="41"/>
      <c r="X48" s="41"/>
      <c r="Y48" s="41"/>
      <c r="Z48" s="41"/>
      <c r="AA48" s="41"/>
      <c r="AB48" s="41"/>
      <c r="AC48" s="44"/>
    </row>
    <row r="49" spans="2:29" s="39" customFormat="1" ht="14.25" hidden="1" customHeight="1" x14ac:dyDescent="0.25">
      <c r="B49" s="45" t="s">
        <v>59</v>
      </c>
      <c r="C49" s="14"/>
      <c r="D49" s="41"/>
      <c r="E49" s="41">
        <v>0</v>
      </c>
      <c r="F49" s="42"/>
      <c r="G49" s="14"/>
      <c r="H49" s="41"/>
      <c r="I49" s="41"/>
      <c r="J49" s="42"/>
      <c r="K49" s="14"/>
      <c r="L49" s="41"/>
      <c r="M49" s="41"/>
      <c r="N49" s="42"/>
      <c r="O49" s="3"/>
      <c r="P49" s="41"/>
      <c r="Q49" s="41"/>
      <c r="R49" s="41"/>
      <c r="S49" s="41"/>
      <c r="T49" s="15"/>
      <c r="U49" s="41"/>
      <c r="V49" s="41"/>
      <c r="W49" s="41"/>
      <c r="X49" s="41"/>
      <c r="Y49" s="41"/>
      <c r="Z49" s="41"/>
      <c r="AA49" s="41"/>
      <c r="AB49" s="41"/>
      <c r="AC49" s="41">
        <v>0</v>
      </c>
    </row>
    <row r="50" spans="2:29" s="39" customFormat="1" ht="14.25" hidden="1" customHeight="1" x14ac:dyDescent="0.25">
      <c r="B50" s="45" t="s">
        <v>89</v>
      </c>
      <c r="C50" s="14"/>
      <c r="D50" s="41"/>
      <c r="E50" s="41" t="s">
        <v>21</v>
      </c>
      <c r="F50" s="42"/>
      <c r="G50" s="14"/>
      <c r="H50" s="41"/>
      <c r="I50" s="41"/>
      <c r="J50" s="42"/>
      <c r="K50" s="14"/>
      <c r="L50" s="41"/>
      <c r="M50" s="41"/>
      <c r="N50" s="42"/>
      <c r="O50" s="3"/>
      <c r="P50" s="41"/>
      <c r="Q50" s="41"/>
      <c r="R50" s="41"/>
      <c r="S50" s="41"/>
      <c r="T50" s="15"/>
      <c r="U50" s="41"/>
      <c r="V50" s="41"/>
      <c r="W50" s="41"/>
      <c r="X50" s="41"/>
      <c r="Y50" s="41"/>
      <c r="Z50" s="41"/>
      <c r="AA50" s="41"/>
      <c r="AB50" s="41"/>
      <c r="AC50" s="44"/>
    </row>
    <row r="51" spans="2:29" s="39" customFormat="1" ht="14.25" hidden="1" customHeight="1" x14ac:dyDescent="0.25">
      <c r="B51" s="45" t="s">
        <v>90</v>
      </c>
      <c r="C51" s="14"/>
      <c r="D51" s="41"/>
      <c r="E51" s="41">
        <v>0</v>
      </c>
      <c r="F51" s="42"/>
      <c r="G51" s="14"/>
      <c r="H51" s="41"/>
      <c r="I51" s="41"/>
      <c r="J51" s="42"/>
      <c r="K51" s="14"/>
      <c r="L51" s="41"/>
      <c r="M51" s="41"/>
      <c r="N51" s="42"/>
      <c r="O51" s="3"/>
      <c r="P51" s="41"/>
      <c r="Q51" s="41"/>
      <c r="R51" s="41"/>
      <c r="S51" s="41"/>
      <c r="T51" s="15"/>
      <c r="U51" s="41"/>
      <c r="V51" s="41"/>
      <c r="W51" s="41"/>
      <c r="X51" s="41"/>
      <c r="Y51" s="41"/>
      <c r="Z51" s="41"/>
      <c r="AA51" s="41"/>
      <c r="AB51" s="41"/>
      <c r="AC51" s="44"/>
    </row>
    <row r="52" spans="2:29" s="39" customFormat="1" ht="14.25" hidden="1" customHeight="1" x14ac:dyDescent="0.25">
      <c r="B52" s="45" t="s">
        <v>91</v>
      </c>
      <c r="C52" s="14"/>
      <c r="D52" s="46"/>
      <c r="E52" s="46">
        <v>0</v>
      </c>
      <c r="F52" s="47"/>
      <c r="G52" s="14"/>
      <c r="H52" s="46"/>
      <c r="I52" s="46"/>
      <c r="J52" s="47"/>
      <c r="K52" s="14"/>
      <c r="L52" s="46"/>
      <c r="M52" s="46"/>
      <c r="N52" s="47"/>
      <c r="O52" s="3"/>
      <c r="P52" s="46"/>
      <c r="Q52" s="46"/>
      <c r="R52" s="46"/>
      <c r="S52" s="46"/>
      <c r="T52" s="15"/>
      <c r="U52" s="46"/>
      <c r="V52" s="46"/>
      <c r="W52" s="46"/>
      <c r="X52" s="46"/>
      <c r="Y52" s="46"/>
      <c r="Z52" s="46"/>
      <c r="AA52" s="46"/>
      <c r="AB52" s="46"/>
      <c r="AC52" s="44"/>
    </row>
    <row r="53" spans="2:29" s="39" customFormat="1" ht="28.5" customHeight="1" x14ac:dyDescent="0.25">
      <c r="B53" s="101" t="s">
        <v>103</v>
      </c>
      <c r="C53" s="14"/>
      <c r="D53" s="102"/>
      <c r="E53" s="166">
        <f>SUM(E42:E45)</f>
        <v>0</v>
      </c>
      <c r="F53" s="52"/>
      <c r="G53" s="14"/>
      <c r="H53" s="102"/>
      <c r="I53" s="166">
        <f>SUM(I42:I45)</f>
        <v>0</v>
      </c>
      <c r="J53" s="52"/>
      <c r="K53" s="14"/>
      <c r="L53" s="102"/>
      <c r="M53" s="166">
        <f>SUM(M42:M45)</f>
        <v>0</v>
      </c>
      <c r="N53" s="52"/>
      <c r="O53" s="3"/>
      <c r="P53" s="166">
        <f>SUM(P42:P45)</f>
        <v>0</v>
      </c>
      <c r="Q53" s="166">
        <f>SUM(Q42:Q45)</f>
        <v>0</v>
      </c>
      <c r="R53" s="166">
        <f>SUM(R42:R45)</f>
        <v>0</v>
      </c>
      <c r="S53" s="166">
        <f>SUM(S42:S45)</f>
        <v>0</v>
      </c>
      <c r="T53" s="15"/>
      <c r="U53" s="166" t="e">
        <f t="shared" ref="U53:AB53" si="7">SUM(U42:U45)</f>
        <v>#REF!</v>
      </c>
      <c r="V53" s="166" t="e">
        <f t="shared" si="7"/>
        <v>#REF!</v>
      </c>
      <c r="W53" s="166">
        <f t="shared" si="7"/>
        <v>0</v>
      </c>
      <c r="X53" s="166">
        <f t="shared" si="7"/>
        <v>0</v>
      </c>
      <c r="Y53" s="166">
        <f t="shared" si="7"/>
        <v>0</v>
      </c>
      <c r="Z53" s="166">
        <f t="shared" si="7"/>
        <v>0</v>
      </c>
      <c r="AA53" s="166">
        <f t="shared" si="7"/>
        <v>0</v>
      </c>
      <c r="AB53" s="166">
        <f t="shared" si="7"/>
        <v>0</v>
      </c>
      <c r="AC53" s="44"/>
    </row>
    <row r="54" spans="2:29" s="3" customFormat="1" ht="28.5" customHeight="1" x14ac:dyDescent="0.25">
      <c r="C54" s="14"/>
      <c r="D54" s="108"/>
      <c r="G54" s="14"/>
      <c r="H54" s="96"/>
      <c r="K54" s="14"/>
      <c r="L54" s="18"/>
      <c r="M54" s="6"/>
      <c r="N54" s="6"/>
      <c r="P54" s="6"/>
      <c r="Q54" s="19"/>
      <c r="R54" s="19"/>
      <c r="S54" s="19"/>
      <c r="T54" s="15"/>
      <c r="U54" s="19"/>
      <c r="V54" s="19"/>
      <c r="W54" s="5"/>
      <c r="X54" s="109"/>
      <c r="Y54" s="62"/>
      <c r="Z54" s="62"/>
      <c r="AA54" s="62"/>
      <c r="AB54" s="62"/>
      <c r="AC54" s="14"/>
    </row>
    <row r="55" spans="2:29" s="107" customFormat="1" ht="28.5" customHeight="1" thickBot="1" x14ac:dyDescent="0.3">
      <c r="B55" s="103" t="s">
        <v>22</v>
      </c>
      <c r="C55" s="14"/>
      <c r="D55" s="104">
        <f>+D25</f>
        <v>0</v>
      </c>
      <c r="E55" s="167">
        <f>+E53+E25+E39</f>
        <v>0</v>
      </c>
      <c r="F55" s="105">
        <f>+F25</f>
        <v>0</v>
      </c>
      <c r="G55" s="14"/>
      <c r="H55" s="104">
        <f>+H25</f>
        <v>0</v>
      </c>
      <c r="I55" s="167">
        <f>+I53+I25+I39</f>
        <v>0</v>
      </c>
      <c r="J55" s="105">
        <f>+J25</f>
        <v>0</v>
      </c>
      <c r="K55" s="14"/>
      <c r="L55" s="104">
        <f>+L25</f>
        <v>0</v>
      </c>
      <c r="M55" s="167">
        <f>+M53+M25+M39</f>
        <v>0</v>
      </c>
      <c r="N55" s="105">
        <f>+N25</f>
        <v>0</v>
      </c>
      <c r="O55" s="3"/>
      <c r="P55" s="167" t="e">
        <f>+P53+P25+P39</f>
        <v>#REF!</v>
      </c>
      <c r="Q55" s="167">
        <f>+Q53+Q25+Q39</f>
        <v>0</v>
      </c>
      <c r="R55" s="167" t="e">
        <f>+R53+R25+R39</f>
        <v>#REF!</v>
      </c>
      <c r="S55" s="167" t="e">
        <f>+S53+S25+S39</f>
        <v>#REF!</v>
      </c>
      <c r="T55" s="15"/>
      <c r="U55" s="167" t="e">
        <f t="shared" ref="U55:AB55" si="8">+U53+U25+U39</f>
        <v>#REF!</v>
      </c>
      <c r="V55" s="167" t="e">
        <f t="shared" si="8"/>
        <v>#REF!</v>
      </c>
      <c r="W55" s="167">
        <f t="shared" si="8"/>
        <v>0</v>
      </c>
      <c r="X55" s="167">
        <f t="shared" si="8"/>
        <v>0</v>
      </c>
      <c r="Y55" s="167">
        <f t="shared" si="8"/>
        <v>0</v>
      </c>
      <c r="Z55" s="167">
        <f t="shared" si="8"/>
        <v>0</v>
      </c>
      <c r="AA55" s="167">
        <f t="shared" si="8"/>
        <v>0</v>
      </c>
      <c r="AB55" s="167">
        <f t="shared" si="8"/>
        <v>0</v>
      </c>
      <c r="AC55" s="106"/>
    </row>
    <row r="56" spans="2:29" s="3" customFormat="1" ht="28.5" customHeight="1" thickTop="1" x14ac:dyDescent="0.25">
      <c r="C56" s="14"/>
      <c r="D56" s="108"/>
      <c r="G56" s="14"/>
      <c r="H56" s="96"/>
      <c r="K56" s="14"/>
      <c r="L56" s="18"/>
      <c r="M56" s="6"/>
      <c r="N56" s="6"/>
      <c r="P56" s="6"/>
      <c r="Q56" s="19"/>
      <c r="R56" s="19"/>
      <c r="S56" s="19"/>
      <c r="T56" s="15"/>
      <c r="U56" s="19"/>
      <c r="V56" s="19"/>
      <c r="W56" s="5"/>
      <c r="X56" s="169"/>
      <c r="Y56" s="170"/>
      <c r="Z56" s="170"/>
      <c r="AA56" s="170"/>
      <c r="AB56" s="170"/>
      <c r="AC56" s="14"/>
    </row>
    <row r="57" spans="2:29" s="3" customFormat="1" ht="28.5" customHeight="1" x14ac:dyDescent="0.25">
      <c r="B57" s="117" t="s">
        <v>23</v>
      </c>
      <c r="C57" s="14"/>
      <c r="D57" s="641" t="s">
        <v>24</v>
      </c>
      <c r="E57" s="641"/>
      <c r="F57" s="110"/>
      <c r="G57" s="14"/>
      <c r="H57" s="641" t="s">
        <v>60</v>
      </c>
      <c r="I57" s="641"/>
      <c r="J57" s="110"/>
      <c r="K57" s="14"/>
      <c r="L57" s="641" t="s">
        <v>93</v>
      </c>
      <c r="M57" s="641"/>
      <c r="N57" s="19"/>
      <c r="P57" s="19"/>
      <c r="Q57" s="19"/>
      <c r="R57" s="19"/>
      <c r="S57" s="19"/>
      <c r="T57" s="15"/>
      <c r="U57" s="5"/>
      <c r="V57" s="5"/>
      <c r="W57" s="5"/>
      <c r="AC57" s="25"/>
    </row>
    <row r="58" spans="2:29" s="3" customFormat="1" ht="28.5" hidden="1" customHeight="1" x14ac:dyDescent="0.25">
      <c r="B58" s="87" t="s">
        <v>19</v>
      </c>
      <c r="C58" s="14"/>
      <c r="D58" s="39"/>
      <c r="E58" s="88"/>
      <c r="F58" s="39"/>
      <c r="G58" s="21"/>
      <c r="H58" s="39"/>
      <c r="I58" s="88"/>
      <c r="J58" s="39"/>
      <c r="K58" s="111"/>
      <c r="L58" s="112"/>
      <c r="M58" s="87"/>
      <c r="N58" s="20"/>
      <c r="P58" s="19"/>
      <c r="Q58" s="19"/>
      <c r="R58" s="19"/>
      <c r="S58" s="19"/>
      <c r="T58" s="15"/>
      <c r="U58" s="5"/>
      <c r="V58" s="5"/>
      <c r="W58" s="5"/>
      <c r="AC58" s="25"/>
    </row>
    <row r="59" spans="2:29" s="3" customFormat="1" ht="28.5" hidden="1" customHeight="1" x14ac:dyDescent="0.25">
      <c r="B59" s="87" t="s">
        <v>20</v>
      </c>
      <c r="C59" s="14"/>
      <c r="D59" s="39"/>
      <c r="E59" s="88"/>
      <c r="F59" s="39"/>
      <c r="G59" s="21"/>
      <c r="H59" s="39"/>
      <c r="I59" s="88"/>
      <c r="J59" s="39"/>
      <c r="K59" s="111"/>
      <c r="L59" s="112"/>
      <c r="M59" s="87"/>
      <c r="N59" s="20"/>
      <c r="P59" s="19"/>
      <c r="Q59" s="19"/>
      <c r="R59" s="19"/>
      <c r="S59" s="19"/>
      <c r="T59" s="15"/>
      <c r="U59" s="5"/>
      <c r="V59" s="5"/>
      <c r="W59" s="5"/>
      <c r="AC59" s="25"/>
    </row>
    <row r="60" spans="2:29" ht="28.5" customHeight="1" x14ac:dyDescent="0.25">
      <c r="B60" s="113"/>
      <c r="C60" s="114"/>
      <c r="D60" s="87"/>
      <c r="E60" s="87" t="e">
        <f>+#REF!/1000</f>
        <v>#REF!</v>
      </c>
      <c r="F60" s="87"/>
      <c r="G60" s="21"/>
      <c r="H60" s="87"/>
      <c r="I60" s="87">
        <v>0</v>
      </c>
      <c r="J60" s="44"/>
      <c r="K60" s="111"/>
      <c r="L60" s="112"/>
      <c r="M60" s="87"/>
      <c r="N60" s="20"/>
      <c r="O60" s="20"/>
      <c r="P60" s="19"/>
      <c r="Q60" s="19"/>
      <c r="R60" s="19"/>
      <c r="S60" s="19"/>
      <c r="T60" s="15"/>
      <c r="U60" s="26"/>
      <c r="V60" s="26"/>
      <c r="W60" s="26"/>
    </row>
    <row r="61" spans="2:29" s="116" customFormat="1" ht="28.5" hidden="1" customHeight="1" x14ac:dyDescent="0.25">
      <c r="B61" s="113"/>
      <c r="C61" s="113"/>
      <c r="D61" s="113"/>
      <c r="E61" s="113"/>
      <c r="F61" s="113"/>
      <c r="G61" s="113"/>
      <c r="H61" s="113"/>
      <c r="I61" s="113"/>
      <c r="J61" s="26"/>
      <c r="K61" s="26"/>
      <c r="L61" s="31"/>
      <c r="M61" s="26"/>
      <c r="N61" s="26"/>
      <c r="O61" s="26"/>
      <c r="P61" s="19"/>
      <c r="Q61" s="19"/>
      <c r="R61" s="19"/>
      <c r="S61" s="19"/>
      <c r="T61" s="15"/>
      <c r="U61" s="26"/>
      <c r="V61" s="26"/>
      <c r="W61" s="26"/>
      <c r="X61" s="113"/>
      <c r="Y61" s="113"/>
      <c r="Z61" s="113"/>
      <c r="AA61" s="113"/>
      <c r="AB61" s="113"/>
      <c r="AC61" s="113"/>
    </row>
    <row r="62" spans="2:29" s="116" customFormat="1" ht="28.5" hidden="1" customHeight="1" x14ac:dyDescent="0.25">
      <c r="B62" s="26"/>
      <c r="C62" s="26"/>
      <c r="D62" s="26"/>
      <c r="E62" s="26"/>
      <c r="F62" s="26"/>
      <c r="G62" s="26"/>
      <c r="H62" s="26"/>
      <c r="I62" s="29"/>
      <c r="J62" s="26"/>
      <c r="K62" s="26"/>
      <c r="L62" s="31"/>
      <c r="M62" s="26"/>
      <c r="N62" s="26"/>
      <c r="O62" s="26"/>
      <c r="P62" s="19"/>
      <c r="Q62" s="19"/>
      <c r="R62" s="19"/>
      <c r="S62" s="28"/>
      <c r="T62" s="15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ht="28.5" hidden="1" customHeight="1" x14ac:dyDescent="0.25">
      <c r="B63" s="26"/>
      <c r="C63" s="26"/>
      <c r="D63" s="26"/>
      <c r="E63" s="26"/>
      <c r="F63" s="26"/>
      <c r="G63" s="26"/>
      <c r="H63" s="26"/>
      <c r="I63" s="29"/>
      <c r="J63" s="26"/>
      <c r="K63" s="26"/>
      <c r="L63" s="31"/>
      <c r="M63" s="26"/>
      <c r="N63" s="26"/>
      <c r="O63" s="26"/>
      <c r="P63" s="19"/>
      <c r="Q63" s="19"/>
      <c r="R63" s="19"/>
      <c r="S63" s="28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ht="28.5" hidden="1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30"/>
      <c r="Q64" s="26"/>
      <c r="R64" s="26"/>
      <c r="S64" s="28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ht="28.5" hidden="1" customHeigh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30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ht="28.5" hidden="1" customHeigh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ht="28.5" hidden="1" customHeigh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ht="28.5" hidden="1" customHeigh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ht="28.5" hidden="1" customHeigh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ht="28.5" hidden="1" customHeigh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ht="28.5" hidden="1" customHeigh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ht="28.5" hidden="1" customHeigh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ht="28.5" hidden="1" customHeigh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ht="28.5" hidden="1" customHeigh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ht="28.5" hidden="1" customHeigh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ht="28.5" hidden="1" customHeigh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ht="28.5" hidden="1" customHeigh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ht="28.5" hidden="1" customHeigh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ht="28.5" hidden="1" customHeigh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ht="28.5" hidden="1" customHeigh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2:29" s="116" customFormat="1" ht="28.5" hidden="1" customHeight="1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1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13"/>
      <c r="AA81" s="113"/>
      <c r="AB81" s="113"/>
      <c r="AC81" s="113"/>
    </row>
    <row r="82" spans="2:29" s="116" customFormat="1" ht="28.5" hidden="1" customHeight="1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13"/>
      <c r="AA82" s="113"/>
      <c r="AB82" s="113"/>
      <c r="AC82" s="113"/>
    </row>
    <row r="83" spans="2:29" s="116" customFormat="1" ht="28.5" hidden="1" customHeight="1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1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13"/>
      <c r="AA83" s="113"/>
      <c r="AB83" s="113"/>
      <c r="AC83" s="113"/>
    </row>
    <row r="84" spans="2:29" s="116" customFormat="1" ht="28.5" hidden="1" customHeight="1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1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13"/>
      <c r="AA84" s="113"/>
      <c r="AB84" s="113"/>
      <c r="AC84" s="113"/>
    </row>
    <row r="85" spans="2:29" s="116" customFormat="1" ht="28.5" hidden="1" customHeight="1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1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13"/>
      <c r="AA85" s="113"/>
      <c r="AB85" s="113"/>
      <c r="AC85" s="113"/>
    </row>
    <row r="86" spans="2:29" s="116" customFormat="1" ht="28.5" hidden="1" customHeight="1" x14ac:dyDescent="0.2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13"/>
      <c r="AA86" s="113"/>
      <c r="AB86" s="113"/>
      <c r="AC86" s="113"/>
    </row>
    <row r="87" spans="2:29" s="116" customFormat="1" ht="28.5" hidden="1" customHeight="1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1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13"/>
      <c r="AA87" s="113"/>
      <c r="AB87" s="113"/>
      <c r="AC87" s="113"/>
    </row>
    <row r="88" spans="2:29" s="116" customFormat="1" ht="28.5" hidden="1" customHeight="1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1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13"/>
      <c r="AA88" s="113"/>
      <c r="AB88" s="113"/>
      <c r="AC88" s="113"/>
    </row>
    <row r="89" spans="2:29" s="116" customFormat="1" ht="28.5" hidden="1" customHeight="1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1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13"/>
      <c r="AA89" s="113"/>
      <c r="AB89" s="113"/>
      <c r="AC89" s="113"/>
    </row>
    <row r="90" spans="2:29" s="116" customFormat="1" ht="28.5" hidden="1" customHeight="1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1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13"/>
      <c r="AA90" s="113"/>
      <c r="AB90" s="113"/>
      <c r="AC90" s="113"/>
    </row>
    <row r="91" spans="2:29" s="116" customFormat="1" ht="28.5" hidden="1" customHeight="1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1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13"/>
      <c r="AA91" s="113"/>
      <c r="AB91" s="113"/>
      <c r="AC91" s="113"/>
    </row>
    <row r="92" spans="2:29" s="116" customFormat="1" ht="28.5" hidden="1" customHeight="1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1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13"/>
      <c r="AA92" s="113"/>
      <c r="AB92" s="113"/>
      <c r="AC92" s="113"/>
    </row>
    <row r="93" spans="2:29" s="116" customFormat="1" ht="28.5" hidden="1" customHeight="1" x14ac:dyDescent="0.2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1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13"/>
      <c r="AA93" s="113"/>
      <c r="AB93" s="113"/>
      <c r="AC93" s="113"/>
    </row>
    <row r="94" spans="2:29" s="116" customFormat="1" ht="28.5" hidden="1" customHeight="1" x14ac:dyDescent="0.2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1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13"/>
      <c r="AA94" s="113"/>
      <c r="AB94" s="113"/>
      <c r="AC94" s="113"/>
    </row>
    <row r="95" spans="2:29" s="116" customFormat="1" ht="28.5" hidden="1" customHeight="1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1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13"/>
      <c r="AA95" s="113"/>
      <c r="AB95" s="113"/>
      <c r="AC95" s="113"/>
    </row>
    <row r="96" spans="2:29" s="116" customFormat="1" ht="28.5" hidden="1" customHeight="1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1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13"/>
      <c r="AA96" s="113"/>
      <c r="AB96" s="113"/>
      <c r="AC96" s="113"/>
    </row>
    <row r="97" spans="2:29" s="116" customFormat="1" ht="28.5" hidden="1" customHeight="1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1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13"/>
      <c r="AA97" s="113"/>
      <c r="AB97" s="113"/>
      <c r="AC97" s="113"/>
    </row>
    <row r="98" spans="2:29" s="116" customFormat="1" ht="28.5" hidden="1" customHeight="1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1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13"/>
      <c r="AA98" s="113"/>
      <c r="AB98" s="113"/>
      <c r="AC98" s="113"/>
    </row>
    <row r="99" spans="2:29" s="116" customFormat="1" ht="28.5" hidden="1" customHeight="1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1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13"/>
      <c r="AA99" s="113"/>
      <c r="AB99" s="113"/>
      <c r="AC99" s="113"/>
    </row>
    <row r="100" spans="2:29" s="116" customFormat="1" ht="28.5" hidden="1" customHeight="1" x14ac:dyDescent="0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1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13"/>
      <c r="AA100" s="113"/>
      <c r="AB100" s="113"/>
      <c r="AC100" s="113"/>
    </row>
    <row r="101" spans="2:29" s="116" customFormat="1" ht="28.5" hidden="1" customHeight="1" x14ac:dyDescent="0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1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13"/>
      <c r="AA101" s="113"/>
      <c r="AB101" s="113"/>
      <c r="AC101" s="113"/>
    </row>
    <row r="102" spans="2:29" s="116" customFormat="1" ht="28.5" hidden="1" customHeight="1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1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13"/>
      <c r="AA102" s="113"/>
      <c r="AB102" s="113"/>
      <c r="AC102" s="113"/>
    </row>
    <row r="103" spans="2:29" s="116" customFormat="1" ht="28.5" hidden="1" customHeight="1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1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13"/>
      <c r="AA103" s="113"/>
      <c r="AB103" s="113"/>
      <c r="AC103" s="113"/>
    </row>
    <row r="104" spans="2:29" s="116" customFormat="1" ht="28.5" hidden="1" customHeight="1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1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13"/>
      <c r="AA104" s="113"/>
      <c r="AB104" s="113"/>
      <c r="AC104" s="113"/>
    </row>
    <row r="105" spans="2:29" s="116" customFormat="1" ht="28.5" hidden="1" customHeight="1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1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13"/>
      <c r="AA105" s="113"/>
      <c r="AB105" s="113"/>
      <c r="AC105" s="113"/>
    </row>
    <row r="106" spans="2:29" s="116" customFormat="1" ht="28.5" hidden="1" customHeight="1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1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13"/>
      <c r="AA106" s="113"/>
      <c r="AB106" s="113"/>
      <c r="AC106" s="113"/>
    </row>
    <row r="107" spans="2:29" s="116" customFormat="1" ht="28.5" hidden="1" customHeight="1" x14ac:dyDescent="0.2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13"/>
      <c r="AA107" s="113"/>
      <c r="AB107" s="113"/>
      <c r="AC107" s="113"/>
    </row>
    <row r="108" spans="2:29" s="116" customFormat="1" ht="28.5" hidden="1" customHeight="1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1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113"/>
      <c r="AA108" s="113"/>
      <c r="AB108" s="113"/>
      <c r="AC108" s="113"/>
    </row>
    <row r="109" spans="2:29" s="116" customFormat="1" ht="28.5" hidden="1" customHeight="1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1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13"/>
      <c r="AA109" s="113"/>
      <c r="AB109" s="113"/>
      <c r="AC109" s="113"/>
    </row>
    <row r="110" spans="2:29" s="116" customFormat="1" ht="28.5" hidden="1" customHeight="1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1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113"/>
      <c r="AA110" s="113"/>
      <c r="AB110" s="113"/>
      <c r="AC110" s="113"/>
    </row>
    <row r="111" spans="2:29" s="116" customFormat="1" ht="28.5" hidden="1" customHeight="1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1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113"/>
      <c r="AA111" s="113"/>
      <c r="AB111" s="113"/>
      <c r="AC111" s="113"/>
    </row>
    <row r="112" spans="2:29" s="116" customFormat="1" ht="28.5" hidden="1" customHeight="1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1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13"/>
      <c r="AA112" s="113"/>
      <c r="AB112" s="113"/>
      <c r="AC112" s="113"/>
    </row>
    <row r="113" spans="2:29" s="116" customFormat="1" ht="28.5" hidden="1" customHeight="1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1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113"/>
      <c r="AA113" s="113"/>
      <c r="AB113" s="113"/>
      <c r="AC113" s="113"/>
    </row>
    <row r="114" spans="2:29" s="116" customFormat="1" ht="28.5" hidden="1" customHeight="1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1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13"/>
      <c r="AA114" s="113"/>
      <c r="AB114" s="113"/>
      <c r="AC114" s="113"/>
    </row>
    <row r="115" spans="2:29" s="116" customFormat="1" ht="28.5" hidden="1" customHeight="1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1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13"/>
      <c r="AA115" s="113"/>
      <c r="AB115" s="113"/>
      <c r="AC115" s="113"/>
    </row>
    <row r="116" spans="2:29" s="116" customFormat="1" ht="28.5" hidden="1" customHeight="1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1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13"/>
      <c r="AA116" s="113"/>
      <c r="AB116" s="113"/>
      <c r="AC116" s="113"/>
    </row>
    <row r="117" spans="2:29" s="116" customFormat="1" ht="28.5" hidden="1" customHeight="1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1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113"/>
      <c r="AA117" s="113"/>
      <c r="AB117" s="113"/>
      <c r="AC117" s="113"/>
    </row>
    <row r="118" spans="2:29" s="116" customFormat="1" ht="28.5" hidden="1" customHeight="1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1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13"/>
      <c r="AA118" s="113"/>
      <c r="AB118" s="113"/>
      <c r="AC118" s="113"/>
    </row>
    <row r="119" spans="2:29" s="116" customFormat="1" ht="28.5" hidden="1" customHeight="1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1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113"/>
      <c r="AA119" s="113"/>
      <c r="AB119" s="113"/>
      <c r="AC119" s="113"/>
    </row>
    <row r="120" spans="2:29" s="116" customFormat="1" ht="28.5" hidden="1" customHeight="1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1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113"/>
      <c r="AA120" s="113"/>
      <c r="AB120" s="113"/>
      <c r="AC120" s="113"/>
    </row>
    <row r="121" spans="2:29" s="116" customFormat="1" ht="28.5" hidden="1" customHeight="1" x14ac:dyDescent="0.2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1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13"/>
      <c r="AA121" s="113"/>
      <c r="AB121" s="113"/>
      <c r="AC121" s="113"/>
    </row>
    <row r="122" spans="2:29" s="116" customFormat="1" ht="28.5" hidden="1" customHeight="1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1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13"/>
      <c r="AA122" s="113"/>
      <c r="AB122" s="113"/>
      <c r="AC122" s="113"/>
    </row>
    <row r="123" spans="2:29" s="116" customFormat="1" ht="28.5" hidden="1" customHeight="1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1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113"/>
      <c r="AA123" s="113"/>
      <c r="AB123" s="113"/>
      <c r="AC123" s="113"/>
    </row>
    <row r="124" spans="2:29" ht="28.5" hidden="1" customHeight="1" x14ac:dyDescent="0.25">
      <c r="J124" s="26"/>
      <c r="K124" s="26"/>
    </row>
    <row r="125" spans="2:29" ht="28.5" hidden="1" customHeight="1" x14ac:dyDescent="0.25">
      <c r="J125" s="26"/>
      <c r="K125" s="26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>
    <tabColor theme="0" tint="-0.14999847407452621"/>
    <pageSetUpPr fitToPage="1"/>
  </sheetPr>
  <dimension ref="B1:AC82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7109375" style="14" bestFit="1" customWidth="1"/>
    <col min="6" max="6" width="13.7109375" style="14" bestFit="1" customWidth="1"/>
    <col min="7" max="7" width="0.28515625" style="14" customWidth="1"/>
    <col min="8" max="8" width="10.140625" style="14" bestFit="1" customWidth="1"/>
    <col min="9" max="9" width="21.140625" style="14" bestFit="1" customWidth="1"/>
    <col min="10" max="10" width="13.7109375" style="14" bestFit="1" customWidth="1"/>
    <col min="11" max="11" width="0.42578125" style="14" customWidth="1"/>
    <col min="12" max="12" width="8.140625" style="31" bestFit="1" customWidth="1"/>
    <col min="13" max="13" width="23.28515625" style="26" bestFit="1" customWidth="1"/>
    <col min="14" max="14" width="12.7109375" style="26" bestFit="1" customWidth="1"/>
    <col min="15" max="15" width="1" style="26" customWidth="1"/>
    <col min="16" max="16" width="17.7109375" style="26" bestFit="1" customWidth="1"/>
    <col min="17" max="17" width="12.28515625" style="26" bestFit="1" customWidth="1"/>
    <col min="18" max="18" width="12.710937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28515625" style="14" customWidth="1"/>
    <col min="30" max="16384" width="0" style="115" hidden="1"/>
  </cols>
  <sheetData>
    <row r="1" spans="2:29" s="2" customFormat="1" ht="17.25" customHeight="1" x14ac:dyDescent="0.25">
      <c r="B1" s="8"/>
      <c r="C1" s="9"/>
      <c r="D1" s="642" t="s">
        <v>0</v>
      </c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  <c r="R1" s="643"/>
      <c r="S1" s="643"/>
      <c r="T1" s="643"/>
      <c r="U1" s="643"/>
      <c r="V1" s="643"/>
      <c r="W1" s="643"/>
      <c r="X1" s="643"/>
      <c r="Y1" s="643"/>
      <c r="Z1" s="643"/>
      <c r="AA1" s="643"/>
      <c r="AB1" s="643"/>
      <c r="AC1" s="9"/>
    </row>
    <row r="2" spans="2:29" s="32" customFormat="1" ht="9" customHeight="1" x14ac:dyDescent="0.25">
      <c r="B2" s="10"/>
      <c r="C2" s="11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  <c r="R2" s="643"/>
      <c r="S2" s="643"/>
      <c r="T2" s="643"/>
      <c r="U2" s="643"/>
      <c r="V2" s="643"/>
      <c r="W2" s="643"/>
      <c r="X2" s="643"/>
      <c r="Y2" s="643"/>
      <c r="Z2" s="643"/>
      <c r="AA2" s="643"/>
      <c r="AB2" s="643"/>
      <c r="AC2" s="11"/>
    </row>
    <row r="3" spans="2:29" s="2" customFormat="1" ht="19.5" customHeight="1" x14ac:dyDescent="0.25">
      <c r="B3" s="8"/>
      <c r="C3" s="9"/>
      <c r="D3" s="12"/>
      <c r="E3" s="644" t="e">
        <f>+#REF!</f>
        <v>#REF!</v>
      </c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13"/>
      <c r="AA3" s="12"/>
      <c r="AB3" s="12"/>
      <c r="AC3" s="9"/>
    </row>
    <row r="4" spans="2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2:29" s="3" customFormat="1" ht="28.5" customHeight="1" x14ac:dyDescent="0.25">
      <c r="C5" s="14"/>
      <c r="D5" s="645" t="s">
        <v>1</v>
      </c>
      <c r="E5" s="645"/>
      <c r="F5" s="645"/>
      <c r="G5" s="14"/>
      <c r="H5" s="645" t="s">
        <v>2</v>
      </c>
      <c r="I5" s="645"/>
      <c r="J5" s="645"/>
      <c r="K5" s="14"/>
      <c r="L5" s="645" t="s">
        <v>3</v>
      </c>
      <c r="M5" s="645"/>
      <c r="N5" s="645"/>
      <c r="T5" s="14"/>
      <c r="U5" s="4" t="s">
        <v>4</v>
      </c>
      <c r="V5" s="4"/>
      <c r="AC5" s="16"/>
    </row>
    <row r="6" spans="2:29" s="3" customFormat="1" ht="57" customHeight="1" x14ac:dyDescent="0.25">
      <c r="B6" s="33" t="s">
        <v>56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63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133</v>
      </c>
      <c r="S6" s="34" t="s">
        <v>11</v>
      </c>
      <c r="T6" s="15"/>
      <c r="U6" s="34" t="s">
        <v>12</v>
      </c>
      <c r="V6" s="36" t="s">
        <v>61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2:29" s="14" customFormat="1" ht="6.75" customHeight="1" x14ac:dyDescent="0.25">
      <c r="AC7" s="16"/>
    </row>
    <row r="8" spans="2:29" s="39" customFormat="1" ht="28.5" customHeight="1" x14ac:dyDescent="0.25">
      <c r="B8" s="40" t="s">
        <v>64</v>
      </c>
      <c r="C8" s="14"/>
      <c r="D8" s="41">
        <f t="shared" ref="D8:F9" si="0">+H8+L8</f>
        <v>0</v>
      </c>
      <c r="E8" s="41">
        <f t="shared" si="0"/>
        <v>0</v>
      </c>
      <c r="F8" s="42">
        <f t="shared" si="0"/>
        <v>0</v>
      </c>
      <c r="G8" s="14"/>
      <c r="H8" s="41"/>
      <c r="I8" s="41"/>
      <c r="J8" s="42"/>
      <c r="K8" s="14"/>
      <c r="L8" s="41"/>
      <c r="M8" s="41"/>
      <c r="N8" s="42"/>
      <c r="O8" s="3"/>
      <c r="P8" s="43"/>
      <c r="Q8" s="43"/>
      <c r="R8" s="43"/>
      <c r="S8" s="43">
        <f>SUM(P8:R8)</f>
        <v>0</v>
      </c>
      <c r="T8" s="15"/>
      <c r="U8" s="43">
        <f>SUM(V8:X8)</f>
        <v>0</v>
      </c>
      <c r="V8" s="43"/>
      <c r="W8" s="43"/>
      <c r="X8" s="43">
        <f>SUM(Y7:AB8)</f>
        <v>0</v>
      </c>
      <c r="Y8" s="43"/>
      <c r="Z8" s="43"/>
      <c r="AA8" s="43"/>
      <c r="AB8" s="43"/>
      <c r="AC8" s="44"/>
    </row>
    <row r="9" spans="2:29" s="39" customFormat="1" ht="18" x14ac:dyDescent="0.25">
      <c r="B9" s="40" t="s">
        <v>65</v>
      </c>
      <c r="C9" s="14"/>
      <c r="D9" s="41">
        <f t="shared" si="0"/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/>
      <c r="Q9" s="43"/>
      <c r="R9" s="43"/>
      <c r="S9" s="43">
        <f>SUM(P9:R9)</f>
        <v>0</v>
      </c>
      <c r="T9" s="15"/>
      <c r="U9" s="43">
        <f>SUM(V9:X9)</f>
        <v>0</v>
      </c>
      <c r="V9" s="43"/>
      <c r="W9" s="43"/>
      <c r="X9" s="43">
        <f>SUM(Y8:AB9)</f>
        <v>0</v>
      </c>
      <c r="Y9" s="43"/>
      <c r="Z9" s="43"/>
      <c r="AA9" s="43"/>
      <c r="AB9" s="43"/>
      <c r="AC9" s="44"/>
    </row>
    <row r="10" spans="2:29" s="39" customFormat="1" ht="18" x14ac:dyDescent="0.25">
      <c r="B10" s="40" t="s">
        <v>66</v>
      </c>
      <c r="C10" s="14"/>
      <c r="D10" s="41">
        <v>0</v>
      </c>
      <c r="E10" s="41">
        <v>0</v>
      </c>
      <c r="F10" s="42"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2:29" s="44" customFormat="1" ht="18" x14ac:dyDescent="0.25">
      <c r="B11" s="40" t="s">
        <v>67</v>
      </c>
      <c r="C11" s="14"/>
      <c r="D11" s="46">
        <v>0</v>
      </c>
      <c r="E11" s="46">
        <v>0</v>
      </c>
      <c r="F11" s="47"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2:29" s="39" customFormat="1" ht="18.75" thickBot="1" x14ac:dyDescent="0.3">
      <c r="B12" s="89" t="s">
        <v>80</v>
      </c>
      <c r="C12" s="14"/>
      <c r="D12" s="50">
        <f>SUM(D8:D11)</f>
        <v>0</v>
      </c>
      <c r="E12" s="82">
        <f>SUM(E8:E11)</f>
        <v>0</v>
      </c>
      <c r="F12" s="52">
        <f>SUM(F8:F11)</f>
        <v>0</v>
      </c>
      <c r="G12" s="14"/>
      <c r="H12" s="50">
        <f>SUM(H8:H11)</f>
        <v>0</v>
      </c>
      <c r="I12" s="82">
        <f>SUM(I8:I11)</f>
        <v>0</v>
      </c>
      <c r="J12" s="52">
        <f>SUM(J8:J11)</f>
        <v>0</v>
      </c>
      <c r="K12" s="14"/>
      <c r="L12" s="50">
        <f>SUM(L8:L11)</f>
        <v>0</v>
      </c>
      <c r="M12" s="82">
        <f>SUM(M8:M11)</f>
        <v>0</v>
      </c>
      <c r="N12" s="52">
        <f>SUM(N8:N11)</f>
        <v>0</v>
      </c>
      <c r="O12" s="3"/>
      <c r="P12" s="82">
        <f>SUM(P8:P11)</f>
        <v>0</v>
      </c>
      <c r="Q12" s="82">
        <f>SUM(Q8:Q11)</f>
        <v>0</v>
      </c>
      <c r="R12" s="82">
        <f>SUM(R8:R11)</f>
        <v>0</v>
      </c>
      <c r="S12" s="82">
        <f>SUM(S8:S11)</f>
        <v>0</v>
      </c>
      <c r="T12" s="15"/>
      <c r="U12" s="82">
        <f t="shared" ref="U12:AB12" si="1">SUM(U8:U11)</f>
        <v>0</v>
      </c>
      <c r="V12" s="82">
        <f t="shared" si="1"/>
        <v>0</v>
      </c>
      <c r="W12" s="82">
        <f t="shared" si="1"/>
        <v>0</v>
      </c>
      <c r="X12" s="82">
        <f t="shared" si="1"/>
        <v>0</v>
      </c>
      <c r="Y12" s="82">
        <f t="shared" si="1"/>
        <v>0</v>
      </c>
      <c r="Z12" s="82">
        <f t="shared" si="1"/>
        <v>0</v>
      </c>
      <c r="AA12" s="82">
        <f t="shared" si="1"/>
        <v>0</v>
      </c>
      <c r="AB12" s="82">
        <f t="shared" si="1"/>
        <v>0</v>
      </c>
      <c r="AC12" s="44"/>
    </row>
    <row r="13" spans="2:29" s="39" customForma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2:29" s="3" customFormat="1" x14ac:dyDescent="0.25">
      <c r="B14" s="117" t="s">
        <v>23</v>
      </c>
      <c r="C14" s="14"/>
      <c r="D14" s="641" t="s">
        <v>24</v>
      </c>
      <c r="E14" s="641"/>
      <c r="F14" s="110"/>
      <c r="G14" s="14"/>
      <c r="H14" s="641" t="s">
        <v>60</v>
      </c>
      <c r="I14" s="641"/>
      <c r="J14" s="110"/>
      <c r="K14" s="14"/>
      <c r="L14" s="641" t="s">
        <v>93</v>
      </c>
      <c r="M14" s="641"/>
      <c r="N14" s="19"/>
      <c r="P14" s="19"/>
      <c r="Q14" s="19"/>
      <c r="R14" s="19"/>
      <c r="S14" s="19"/>
      <c r="T14" s="15"/>
      <c r="U14" s="5"/>
      <c r="V14" s="5"/>
      <c r="W14" s="5"/>
      <c r="AC14" s="25"/>
    </row>
    <row r="15" spans="2:29" s="3" customFormat="1" x14ac:dyDescent="0.25">
      <c r="B15" s="87" t="s">
        <v>19</v>
      </c>
      <c r="C15" s="14"/>
      <c r="D15" s="39"/>
      <c r="E15" s="88"/>
      <c r="F15" s="39"/>
      <c r="G15" s="21"/>
      <c r="H15" s="39"/>
      <c r="I15" s="88"/>
      <c r="J15" s="39"/>
      <c r="K15" s="111"/>
      <c r="L15" s="112"/>
      <c r="M15" s="87"/>
      <c r="N15" s="20"/>
      <c r="P15" s="19"/>
      <c r="Q15" s="19"/>
      <c r="R15" s="19"/>
      <c r="S15" s="19"/>
      <c r="T15" s="15"/>
      <c r="U15" s="5"/>
      <c r="V15" s="5"/>
      <c r="W15" s="5"/>
      <c r="AC15" s="25"/>
    </row>
    <row r="16" spans="2:29" s="3" customFormat="1" x14ac:dyDescent="0.25">
      <c r="B16" s="87" t="s">
        <v>20</v>
      </c>
      <c r="C16" s="14"/>
      <c r="D16" s="39"/>
      <c r="E16" s="88"/>
      <c r="F16" s="39"/>
      <c r="G16" s="21"/>
      <c r="H16" s="39"/>
      <c r="I16" s="88"/>
      <c r="J16" s="39"/>
      <c r="K16" s="111"/>
      <c r="L16" s="112"/>
      <c r="M16" s="87"/>
      <c r="N16" s="20"/>
      <c r="P16" s="19"/>
      <c r="Q16" s="19"/>
      <c r="R16" s="19"/>
      <c r="S16" s="19"/>
      <c r="T16" s="15"/>
      <c r="U16" s="5"/>
      <c r="V16" s="5"/>
      <c r="W16" s="5"/>
      <c r="AC16" s="25"/>
    </row>
    <row r="17" spans="2:29" x14ac:dyDescent="0.25">
      <c r="B17" s="113"/>
      <c r="C17" s="114"/>
      <c r="D17" s="87"/>
      <c r="E17" s="87"/>
      <c r="F17" s="87"/>
      <c r="G17" s="21"/>
      <c r="H17" s="87"/>
      <c r="I17" s="87">
        <v>0</v>
      </c>
      <c r="J17" s="44"/>
      <c r="K17" s="111"/>
      <c r="L17" s="112"/>
      <c r="M17" s="87"/>
      <c r="N17" s="20"/>
      <c r="O17" s="20"/>
      <c r="P17" s="19"/>
      <c r="Q17" s="19"/>
      <c r="R17" s="19"/>
      <c r="S17" s="19"/>
      <c r="T17" s="15"/>
      <c r="U17" s="26"/>
      <c r="V17" s="26"/>
      <c r="W17" s="26"/>
    </row>
    <row r="18" spans="2:29" s="116" customFormat="1" x14ac:dyDescent="0.25">
      <c r="B18" s="113"/>
      <c r="C18" s="113"/>
      <c r="D18" s="113"/>
      <c r="E18" s="113"/>
      <c r="F18" s="113"/>
      <c r="G18" s="113"/>
      <c r="H18" s="113"/>
      <c r="I18" s="113"/>
      <c r="J18" s="26"/>
      <c r="K18" s="26"/>
      <c r="L18" s="31"/>
      <c r="M18" s="26"/>
      <c r="N18" s="26"/>
      <c r="O18" s="26"/>
      <c r="P18" s="19"/>
      <c r="Q18" s="19"/>
      <c r="R18" s="19"/>
      <c r="S18" s="19"/>
      <c r="T18" s="15"/>
      <c r="U18" s="26"/>
      <c r="V18" s="26"/>
      <c r="W18" s="26"/>
      <c r="X18" s="113"/>
      <c r="Y18" s="113"/>
      <c r="Z18" s="113"/>
      <c r="AA18" s="113"/>
      <c r="AB18" s="113"/>
      <c r="AC18" s="113"/>
    </row>
    <row r="19" spans="2:29" s="116" customFormat="1" x14ac:dyDescent="0.25">
      <c r="B19" s="26"/>
      <c r="C19" s="26"/>
      <c r="D19" s="26"/>
      <c r="E19" s="26"/>
      <c r="F19" s="26"/>
      <c r="G19" s="26"/>
      <c r="H19" s="26"/>
      <c r="I19" s="29"/>
      <c r="J19" s="26"/>
      <c r="K19" s="26"/>
      <c r="L19" s="31"/>
      <c r="M19" s="26"/>
      <c r="N19" s="26"/>
      <c r="O19" s="26"/>
      <c r="P19" s="19"/>
      <c r="Q19" s="19"/>
      <c r="R19" s="19"/>
      <c r="S19" s="28"/>
      <c r="T19" s="15"/>
      <c r="U19" s="26"/>
      <c r="V19" s="26"/>
      <c r="W19" s="26"/>
      <c r="X19" s="26"/>
      <c r="Y19" s="26"/>
      <c r="Z19" s="113"/>
      <c r="AA19" s="113"/>
      <c r="AB19" s="113"/>
      <c r="AC19" s="113"/>
    </row>
    <row r="20" spans="2:29" s="116" customFormat="1" x14ac:dyDescent="0.25">
      <c r="B20" s="26"/>
      <c r="C20" s="26"/>
      <c r="D20" s="26"/>
      <c r="E20" s="26"/>
      <c r="F20" s="26"/>
      <c r="G20" s="26"/>
      <c r="H20" s="26"/>
      <c r="I20" s="29"/>
      <c r="J20" s="26"/>
      <c r="K20" s="26"/>
      <c r="L20" s="31"/>
      <c r="M20" s="26"/>
      <c r="N20" s="26"/>
      <c r="O20" s="26"/>
      <c r="P20" s="19"/>
      <c r="Q20" s="19"/>
      <c r="R20" s="19"/>
      <c r="S20" s="28"/>
      <c r="T20" s="26"/>
      <c r="U20" s="26"/>
      <c r="V20" s="26"/>
      <c r="W20" s="26"/>
      <c r="X20" s="26"/>
      <c r="Y20" s="26"/>
      <c r="Z20" s="113"/>
      <c r="AA20" s="113"/>
      <c r="AB20" s="113"/>
      <c r="AC20" s="113"/>
    </row>
    <row r="21" spans="2:29" s="116" customFormat="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31"/>
      <c r="M21" s="26"/>
      <c r="N21" s="26"/>
      <c r="O21" s="26"/>
      <c r="P21" s="30"/>
      <c r="Q21" s="26"/>
      <c r="R21" s="26"/>
      <c r="S21" s="28"/>
      <c r="T21" s="26"/>
      <c r="U21" s="26"/>
      <c r="V21" s="26"/>
      <c r="W21" s="26"/>
      <c r="X21" s="26"/>
      <c r="Y21" s="26"/>
      <c r="Z21" s="113"/>
      <c r="AA21" s="113"/>
      <c r="AB21" s="113"/>
      <c r="AC21" s="113"/>
    </row>
    <row r="22" spans="2:29" s="116" customForma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1"/>
      <c r="M22" s="26"/>
      <c r="N22" s="26"/>
      <c r="O22" s="26"/>
      <c r="P22" s="30"/>
      <c r="Q22" s="26"/>
      <c r="R22" s="26"/>
      <c r="S22" s="26"/>
      <c r="T22" s="26"/>
      <c r="U22" s="26"/>
      <c r="V22" s="26"/>
      <c r="W22" s="26"/>
      <c r="X22" s="26"/>
      <c r="Y22" s="26"/>
      <c r="Z22" s="113"/>
      <c r="AA22" s="113"/>
      <c r="AB22" s="113"/>
      <c r="AC22" s="113"/>
    </row>
    <row r="23" spans="2:29" s="116" customFormat="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3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13"/>
      <c r="AA23" s="113"/>
      <c r="AB23" s="113"/>
      <c r="AC23" s="113"/>
    </row>
    <row r="24" spans="2:29" s="116" customFormat="1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3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13"/>
      <c r="AA24" s="113"/>
      <c r="AB24" s="113"/>
      <c r="AC24" s="113"/>
    </row>
    <row r="25" spans="2:29" s="116" customFormat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3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13"/>
      <c r="AA25" s="113"/>
      <c r="AB25" s="113"/>
      <c r="AC25" s="113"/>
    </row>
    <row r="26" spans="2:29" s="116" customFormat="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3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13"/>
      <c r="AA26" s="113"/>
      <c r="AB26" s="113"/>
      <c r="AC26" s="113"/>
    </row>
    <row r="27" spans="2:29" s="116" customFormat="1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3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13"/>
      <c r="AA27" s="113"/>
      <c r="AB27" s="113"/>
      <c r="AC27" s="113"/>
    </row>
    <row r="28" spans="2:29" s="116" customFormat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3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13"/>
      <c r="AA28" s="113"/>
      <c r="AB28" s="113"/>
      <c r="AC28" s="113"/>
    </row>
    <row r="29" spans="2:29" s="116" customFormat="1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13"/>
      <c r="AA29" s="113"/>
      <c r="AB29" s="113"/>
      <c r="AC29" s="113"/>
    </row>
    <row r="30" spans="2:29" s="116" customFormat="1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3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13"/>
      <c r="AA30" s="113"/>
      <c r="AB30" s="113"/>
      <c r="AC30" s="113"/>
    </row>
    <row r="31" spans="2:29" s="116" customFormat="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13"/>
      <c r="AA31" s="113"/>
      <c r="AB31" s="113"/>
      <c r="AC31" s="113"/>
    </row>
    <row r="32" spans="2:29" s="116" customFormat="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3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13"/>
      <c r="AA32" s="113"/>
      <c r="AB32" s="113"/>
      <c r="AC32" s="113"/>
    </row>
    <row r="33" spans="2:29" s="116" customFormat="1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31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13"/>
      <c r="AA33" s="113"/>
      <c r="AB33" s="113"/>
      <c r="AC33" s="113"/>
    </row>
    <row r="34" spans="2:29" s="116" customForma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13"/>
      <c r="AA34" s="113"/>
      <c r="AB34" s="113"/>
      <c r="AC34" s="113"/>
    </row>
    <row r="35" spans="2:29" s="116" customFormat="1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31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13"/>
      <c r="AA35" s="113"/>
      <c r="AB35" s="113"/>
      <c r="AC35" s="113"/>
    </row>
    <row r="36" spans="2:29" s="116" customFormat="1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1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13"/>
      <c r="AA36" s="113"/>
      <c r="AB36" s="113"/>
      <c r="AC36" s="113"/>
    </row>
    <row r="37" spans="2:29" s="116" customFormat="1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31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13"/>
      <c r="AA37" s="113"/>
      <c r="AB37" s="113"/>
      <c r="AC37" s="113"/>
    </row>
    <row r="38" spans="2:29" s="116" customFormat="1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13"/>
      <c r="AA38" s="113"/>
      <c r="AB38" s="113"/>
      <c r="AC38" s="113"/>
    </row>
    <row r="39" spans="2:29" s="116" customFormat="1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1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13"/>
      <c r="AA39" s="113"/>
      <c r="AB39" s="113"/>
      <c r="AC39" s="113"/>
    </row>
    <row r="40" spans="2:29" s="116" customFormat="1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13"/>
      <c r="AA40" s="113"/>
      <c r="AB40" s="113"/>
      <c r="AC40" s="113"/>
    </row>
    <row r="41" spans="2:29" s="116" customFormat="1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3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13"/>
      <c r="AA41" s="113"/>
      <c r="AB41" s="113"/>
      <c r="AC41" s="113"/>
    </row>
    <row r="42" spans="2:29" s="116" customFormat="1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3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13"/>
      <c r="AA42" s="113"/>
      <c r="AB42" s="113"/>
      <c r="AC42" s="113"/>
    </row>
    <row r="43" spans="2:29" s="116" customFormat="1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13"/>
      <c r="AA43" s="113"/>
      <c r="AB43" s="113"/>
      <c r="AC43" s="113"/>
    </row>
    <row r="44" spans="2:29" s="116" customFormat="1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3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13"/>
      <c r="AA44" s="113"/>
      <c r="AB44" s="113"/>
      <c r="AC44" s="113"/>
    </row>
    <row r="45" spans="2:29" s="116" customFormat="1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3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13"/>
      <c r="AA45" s="113"/>
      <c r="AB45" s="113"/>
      <c r="AC45" s="113"/>
    </row>
    <row r="46" spans="2:29" s="116" customFormat="1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31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13"/>
      <c r="AA46" s="113"/>
      <c r="AB46" s="113"/>
      <c r="AC46" s="113"/>
    </row>
    <row r="47" spans="2:29" s="116" customFormat="1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3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13"/>
      <c r="AA47" s="113"/>
      <c r="AB47" s="113"/>
      <c r="AC47" s="113"/>
    </row>
    <row r="48" spans="2:29" s="116" customFormat="1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3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13"/>
      <c r="AA48" s="113"/>
      <c r="AB48" s="113"/>
      <c r="AC48" s="113"/>
    </row>
    <row r="49" spans="2:29" s="116" customFormat="1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3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13"/>
      <c r="AA49" s="113"/>
      <c r="AB49" s="113"/>
      <c r="AC49" s="113"/>
    </row>
    <row r="50" spans="2:29" s="116" customFormat="1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3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13"/>
      <c r="AA50" s="113"/>
      <c r="AB50" s="113"/>
      <c r="AC50" s="113"/>
    </row>
    <row r="51" spans="2:29" s="116" customForma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13"/>
      <c r="AA51" s="113"/>
      <c r="AB51" s="113"/>
      <c r="AC51" s="113"/>
    </row>
    <row r="52" spans="2:29" s="116" customFormat="1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3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13"/>
      <c r="AA52" s="113"/>
      <c r="AB52" s="113"/>
      <c r="AC52" s="113"/>
    </row>
    <row r="53" spans="2:29" s="116" customForma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3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13"/>
      <c r="AA53" s="113"/>
      <c r="AB53" s="113"/>
      <c r="AC53" s="113"/>
    </row>
    <row r="54" spans="2:29" s="116" customFormat="1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13"/>
      <c r="AA54" s="113"/>
      <c r="AB54" s="113"/>
      <c r="AC54" s="113"/>
    </row>
    <row r="55" spans="2:29" s="116" customForma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1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13"/>
      <c r="AA55" s="113"/>
      <c r="AB55" s="113"/>
      <c r="AC55" s="113"/>
    </row>
    <row r="56" spans="2:29" s="116" customForma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31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13"/>
      <c r="AA56" s="113"/>
      <c r="AB56" s="113"/>
      <c r="AC56" s="113"/>
    </row>
    <row r="57" spans="2:29" s="116" customFormat="1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31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13"/>
      <c r="AA57" s="113"/>
      <c r="AB57" s="113"/>
      <c r="AC57" s="113"/>
    </row>
    <row r="58" spans="2:29" s="116" customForma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31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13"/>
      <c r="AA58" s="113"/>
      <c r="AB58" s="113"/>
      <c r="AC58" s="113"/>
    </row>
    <row r="59" spans="2:29" s="116" customFormat="1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31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13"/>
      <c r="AA59" s="113"/>
      <c r="AB59" s="113"/>
      <c r="AC59" s="113"/>
    </row>
    <row r="60" spans="2:29" s="116" customFormat="1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31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13"/>
      <c r="AA60" s="113"/>
      <c r="AB60" s="113"/>
      <c r="AC60" s="113"/>
    </row>
    <row r="61" spans="2:29" s="116" customFormat="1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31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13"/>
      <c r="AA61" s="113"/>
      <c r="AB61" s="113"/>
      <c r="AC61" s="113"/>
    </row>
    <row r="62" spans="2:29" s="116" customFormat="1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1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1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10:11" x14ac:dyDescent="0.25">
      <c r="J81" s="26"/>
      <c r="K81" s="26"/>
    </row>
    <row r="82" spans="10:11" x14ac:dyDescent="0.25">
      <c r="J82" s="26"/>
      <c r="K82" s="26"/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94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710937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28515625" style="3" hidden="1" customWidth="1"/>
    <col min="12" max="12" width="7.140625" style="3" bestFit="1" customWidth="1"/>
    <col min="13" max="13" width="1.140625" style="3" customWidth="1"/>
    <col min="14" max="14" width="13.28515625" style="3" bestFit="1" customWidth="1"/>
    <col min="15" max="15" width="13.28515625" style="3" customWidth="1"/>
    <col min="16" max="16" width="13.28515625" style="3" bestFit="1" customWidth="1"/>
    <col min="17" max="17" width="10.710937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9" x14ac:dyDescent="0.25">
      <c r="E1" s="98"/>
      <c r="F1" s="98"/>
      <c r="G1" s="98"/>
      <c r="H1" s="98"/>
      <c r="J1" s="98"/>
      <c r="K1" s="98"/>
    </row>
    <row r="2" spans="2:19" ht="21" x14ac:dyDescent="0.25">
      <c r="E2" s="646" t="s">
        <v>119</v>
      </c>
      <c r="F2" s="646"/>
      <c r="G2" s="646"/>
      <c r="H2" s="646"/>
      <c r="I2" s="646"/>
      <c r="J2" s="646"/>
      <c r="K2" s="646"/>
      <c r="L2" s="646"/>
      <c r="M2" s="646"/>
      <c r="N2" s="646"/>
      <c r="O2" s="118"/>
    </row>
    <row r="3" spans="2:19" ht="18" x14ac:dyDescent="0.25">
      <c r="E3" s="647" t="e">
        <f>++#REF!</f>
        <v>#REF!</v>
      </c>
      <c r="F3" s="647"/>
      <c r="G3" s="647"/>
      <c r="H3" s="647"/>
      <c r="I3" s="647"/>
      <c r="J3" s="647"/>
      <c r="K3" s="647"/>
      <c r="L3" s="647"/>
      <c r="M3" s="647"/>
      <c r="N3" s="647"/>
      <c r="O3" s="119"/>
    </row>
    <row r="4" spans="2:19" ht="3" customHeight="1" x14ac:dyDescent="0.25">
      <c r="E4" s="98"/>
      <c r="F4" s="98"/>
      <c r="G4" s="98"/>
      <c r="H4" s="98"/>
      <c r="J4" s="98"/>
      <c r="K4" s="98"/>
    </row>
    <row r="5" spans="2:19" ht="21" customHeight="1" x14ac:dyDescent="0.25">
      <c r="C5" s="120"/>
      <c r="D5" s="120"/>
      <c r="E5" s="100"/>
      <c r="F5" s="100"/>
      <c r="G5" s="100"/>
      <c r="H5" s="100"/>
      <c r="I5" s="120"/>
      <c r="J5" s="100"/>
      <c r="K5" s="100"/>
      <c r="L5" s="120"/>
      <c r="M5" s="120"/>
      <c r="N5" s="648" t="s">
        <v>120</v>
      </c>
      <c r="O5" s="648"/>
      <c r="P5" s="648"/>
      <c r="Q5" s="648"/>
    </row>
    <row r="6" spans="2:19" ht="25.5" x14ac:dyDescent="0.25">
      <c r="B6" s="121"/>
      <c r="C6" s="122" t="s">
        <v>121</v>
      </c>
      <c r="D6" s="122" t="s">
        <v>26</v>
      </c>
      <c r="E6" s="122" t="s">
        <v>122</v>
      </c>
      <c r="F6" s="122" t="s">
        <v>123</v>
      </c>
      <c r="G6" s="123" t="s">
        <v>42</v>
      </c>
      <c r="H6" s="122" t="s">
        <v>124</v>
      </c>
      <c r="I6" s="122" t="s">
        <v>125</v>
      </c>
      <c r="J6" s="124" t="s">
        <v>126</v>
      </c>
      <c r="K6" s="122" t="s">
        <v>48</v>
      </c>
      <c r="L6" s="125" t="s">
        <v>127</v>
      </c>
      <c r="M6" s="126"/>
      <c r="N6" s="122" t="s">
        <v>113</v>
      </c>
      <c r="O6" s="122" t="s">
        <v>128</v>
      </c>
      <c r="P6" s="122" t="s">
        <v>13</v>
      </c>
      <c r="Q6" s="122" t="s">
        <v>129</v>
      </c>
      <c r="R6" s="127"/>
      <c r="S6" s="127"/>
    </row>
    <row r="7" spans="2:19" ht="18" customHeight="1" x14ac:dyDescent="0.25">
      <c r="B7" s="121"/>
      <c r="C7" s="128"/>
      <c r="D7" s="649" t="s">
        <v>56</v>
      </c>
      <c r="E7" s="650"/>
      <c r="F7" s="651"/>
      <c r="G7" s="129"/>
      <c r="H7" s="128"/>
      <c r="I7" s="128"/>
      <c r="J7" s="128">
        <f>+H7-I7</f>
        <v>0</v>
      </c>
      <c r="K7" s="128"/>
      <c r="L7" s="130"/>
      <c r="M7" s="126"/>
      <c r="N7" s="128"/>
      <c r="O7" s="128"/>
      <c r="P7" s="128"/>
      <c r="Q7" s="128"/>
      <c r="R7" s="127"/>
      <c r="S7" s="127"/>
    </row>
    <row r="8" spans="2:19" s="133" customFormat="1" x14ac:dyDescent="0.25">
      <c r="B8" s="131"/>
      <c r="C8" s="132"/>
      <c r="E8" s="134"/>
      <c r="F8" s="134"/>
      <c r="G8" s="135"/>
      <c r="H8" s="136"/>
      <c r="I8" s="136"/>
      <c r="J8" s="128">
        <f t="shared" ref="J8:J13" si="0">+H8-I8</f>
        <v>0</v>
      </c>
      <c r="K8" s="137"/>
      <c r="L8" s="138"/>
      <c r="M8" s="126"/>
      <c r="N8" s="139"/>
      <c r="O8" s="139"/>
      <c r="P8" s="136"/>
      <c r="Q8" s="139"/>
    </row>
    <row r="9" spans="2:19" s="133" customFormat="1" x14ac:dyDescent="0.25">
      <c r="B9" s="131"/>
      <c r="C9" s="132"/>
      <c r="D9" s="132"/>
      <c r="E9" s="140"/>
      <c r="F9" s="134"/>
      <c r="G9" s="135"/>
      <c r="H9" s="136"/>
      <c r="I9" s="136"/>
      <c r="J9" s="128">
        <f t="shared" si="0"/>
        <v>0</v>
      </c>
      <c r="K9" s="137">
        <v>0</v>
      </c>
      <c r="L9" s="138"/>
      <c r="M9" s="126"/>
      <c r="N9" s="139"/>
      <c r="O9" s="139"/>
      <c r="P9" s="136"/>
      <c r="Q9" s="136"/>
    </row>
    <row r="10" spans="2:19" s="133" customFormat="1" x14ac:dyDescent="0.25">
      <c r="B10" s="131"/>
      <c r="C10" s="132"/>
      <c r="D10" s="132"/>
      <c r="E10" s="140"/>
      <c r="F10" s="134"/>
      <c r="G10" s="135"/>
      <c r="H10" s="136"/>
      <c r="I10" s="136"/>
      <c r="J10" s="128">
        <f t="shared" si="0"/>
        <v>0</v>
      </c>
      <c r="K10" s="137"/>
      <c r="L10" s="138"/>
      <c r="M10" s="126"/>
      <c r="N10" s="139"/>
      <c r="O10" s="139"/>
      <c r="P10" s="136"/>
      <c r="Q10" s="136"/>
    </row>
    <row r="11" spans="2:19" s="133" customFormat="1" x14ac:dyDescent="0.25">
      <c r="B11" s="131"/>
      <c r="C11" s="132"/>
      <c r="E11" s="140"/>
      <c r="F11" s="134"/>
      <c r="G11" s="135"/>
      <c r="H11" s="136"/>
      <c r="I11" s="136"/>
      <c r="J11" s="128">
        <f t="shared" si="0"/>
        <v>0</v>
      </c>
      <c r="K11" s="137"/>
      <c r="L11" s="138"/>
      <c r="M11" s="126"/>
      <c r="N11" s="139"/>
      <c r="O11" s="139"/>
      <c r="P11" s="136"/>
      <c r="Q11" s="136"/>
    </row>
    <row r="12" spans="2:19" s="133" customFormat="1" x14ac:dyDescent="0.25">
      <c r="B12" s="131"/>
      <c r="C12" s="132"/>
      <c r="D12" s="132"/>
      <c r="E12" s="140"/>
      <c r="F12" s="134"/>
      <c r="G12" s="135"/>
      <c r="H12" s="136"/>
      <c r="I12" s="136"/>
      <c r="J12" s="128">
        <f t="shared" si="0"/>
        <v>0</v>
      </c>
      <c r="K12" s="137"/>
      <c r="L12" s="138"/>
      <c r="M12" s="126"/>
      <c r="N12" s="139"/>
      <c r="O12" s="139"/>
      <c r="P12" s="136"/>
      <c r="Q12" s="136"/>
    </row>
    <row r="13" spans="2:19" s="133" customFormat="1" x14ac:dyDescent="0.25">
      <c r="B13" s="131"/>
      <c r="F13" s="134"/>
      <c r="G13" s="135"/>
      <c r="I13" s="136"/>
      <c r="J13" s="128">
        <f t="shared" si="0"/>
        <v>0</v>
      </c>
      <c r="K13" s="137"/>
      <c r="L13" s="138"/>
      <c r="M13" s="126"/>
      <c r="N13" s="136"/>
      <c r="O13" s="136"/>
      <c r="P13" s="136">
        <v>0</v>
      </c>
      <c r="Q13" s="136"/>
    </row>
    <row r="14" spans="2:19" s="133" customFormat="1" x14ac:dyDescent="0.25">
      <c r="B14" s="131"/>
      <c r="C14" s="141">
        <f>++COUNTA(C8:C12)</f>
        <v>0</v>
      </c>
      <c r="D14" s="142"/>
      <c r="E14" s="143" t="s">
        <v>130</v>
      </c>
      <c r="F14" s="144"/>
      <c r="G14" s="145"/>
      <c r="H14" s="146">
        <f>SUM(H7:H13)</f>
        <v>0</v>
      </c>
      <c r="I14" s="146">
        <f>SUM(I7:I13)</f>
        <v>0</v>
      </c>
      <c r="J14" s="146">
        <f>SUM(J7:J13)</f>
        <v>0</v>
      </c>
      <c r="K14" s="146"/>
      <c r="L14" s="146"/>
      <c r="M14" s="126"/>
      <c r="N14" s="146">
        <f>SUM(N7:N13)</f>
        <v>0</v>
      </c>
      <c r="O14" s="146">
        <f>SUM(O7:O13)</f>
        <v>0</v>
      </c>
      <c r="P14" s="146">
        <f>SUM(P7:P13)</f>
        <v>0</v>
      </c>
      <c r="Q14" s="146">
        <f>SUM(Q7:Q13)</f>
        <v>0</v>
      </c>
    </row>
    <row r="15" spans="2:19" s="133" customFormat="1" x14ac:dyDescent="0.25">
      <c r="B15" s="131"/>
      <c r="F15" s="134"/>
      <c r="G15" s="135"/>
      <c r="H15" s="136"/>
      <c r="I15" s="136"/>
      <c r="J15" s="137"/>
      <c r="K15" s="137"/>
      <c r="L15" s="138"/>
      <c r="M15" s="126"/>
      <c r="N15" s="136"/>
      <c r="O15" s="136"/>
      <c r="P15" s="136"/>
      <c r="Q15" s="136"/>
    </row>
    <row r="16" spans="2:19" s="133" customFormat="1" ht="18" x14ac:dyDescent="0.25">
      <c r="B16" s="131"/>
      <c r="C16" s="141" t="s">
        <v>21</v>
      </c>
      <c r="D16" s="652" t="s">
        <v>44</v>
      </c>
      <c r="E16" s="652"/>
      <c r="F16" s="652"/>
      <c r="G16" s="135"/>
      <c r="H16" s="136"/>
      <c r="I16" s="136"/>
      <c r="J16" s="137"/>
      <c r="K16" s="137"/>
      <c r="L16" s="138"/>
      <c r="M16" s="126"/>
      <c r="N16" s="136"/>
      <c r="O16" s="136"/>
      <c r="P16" s="136"/>
      <c r="Q16" s="136"/>
    </row>
    <row r="17" spans="2:17" s="133" customFormat="1" x14ac:dyDescent="0.25">
      <c r="B17" s="131"/>
      <c r="C17" s="132"/>
      <c r="E17" s="140"/>
      <c r="F17" s="134"/>
      <c r="G17" s="135"/>
      <c r="H17" s="136"/>
      <c r="I17" s="136"/>
      <c r="J17" s="137"/>
      <c r="K17" s="137"/>
      <c r="L17" s="138"/>
      <c r="M17" s="126"/>
      <c r="N17" s="136"/>
      <c r="O17" s="136"/>
      <c r="P17" s="136"/>
      <c r="Q17" s="136"/>
    </row>
    <row r="18" spans="2:17" s="133" customFormat="1" hidden="1" x14ac:dyDescent="0.25">
      <c r="B18" s="131"/>
      <c r="C18" s="147"/>
      <c r="D18" s="132"/>
      <c r="E18" s="134"/>
      <c r="F18" s="134"/>
      <c r="G18" s="135"/>
      <c r="H18" s="136"/>
      <c r="I18" s="136"/>
      <c r="J18" s="137"/>
      <c r="K18" s="137"/>
      <c r="L18" s="138"/>
      <c r="M18" s="126"/>
      <c r="N18" s="136"/>
      <c r="O18" s="136"/>
      <c r="P18" s="136"/>
      <c r="Q18" s="136"/>
    </row>
    <row r="19" spans="2:17" s="133" customFormat="1" hidden="1" x14ac:dyDescent="0.25">
      <c r="B19" s="131"/>
      <c r="C19" s="147"/>
      <c r="D19" s="132"/>
      <c r="E19" s="134"/>
      <c r="F19" s="134"/>
      <c r="G19" s="135"/>
      <c r="H19" s="136"/>
      <c r="I19" s="136"/>
      <c r="J19" s="137"/>
      <c r="K19" s="137"/>
      <c r="L19" s="138"/>
      <c r="M19" s="126"/>
      <c r="N19" s="136"/>
      <c r="O19" s="136"/>
      <c r="P19" s="136"/>
      <c r="Q19" s="136"/>
    </row>
    <row r="20" spans="2:17" s="133" customFormat="1" hidden="1" x14ac:dyDescent="0.25">
      <c r="B20" s="131"/>
      <c r="C20" s="132"/>
      <c r="D20" s="132"/>
      <c r="E20" s="140"/>
      <c r="F20" s="134"/>
      <c r="G20" s="135"/>
      <c r="H20" s="136"/>
      <c r="I20" s="136"/>
      <c r="J20" s="137"/>
      <c r="K20" s="137"/>
      <c r="L20" s="138"/>
      <c r="M20" s="126"/>
      <c r="N20" s="136"/>
      <c r="O20" s="136"/>
      <c r="P20" s="136"/>
      <c r="Q20" s="136"/>
    </row>
    <row r="21" spans="2:17" s="133" customFormat="1" x14ac:dyDescent="0.25">
      <c r="B21" s="131"/>
      <c r="C21" s="148">
        <v>0</v>
      </c>
      <c r="D21" s="149"/>
      <c r="E21" s="150" t="s">
        <v>131</v>
      </c>
      <c r="F21" s="151"/>
      <c r="G21" s="152"/>
      <c r="H21" s="153">
        <f>SUM(H17)</f>
        <v>0</v>
      </c>
      <c r="I21" s="153">
        <f>SUM(I17)</f>
        <v>0</v>
      </c>
      <c r="J21" s="153">
        <f>SUM(J17)</f>
        <v>0</v>
      </c>
      <c r="K21" s="153"/>
      <c r="L21" s="153"/>
      <c r="M21" s="126"/>
      <c r="N21" s="153">
        <f>SUM(N17)</f>
        <v>0</v>
      </c>
      <c r="O21" s="153">
        <f>SUM(O17)</f>
        <v>0</v>
      </c>
      <c r="P21" s="153">
        <f>SUM(P17)</f>
        <v>0</v>
      </c>
      <c r="Q21" s="153">
        <f>SUM(Q17)</f>
        <v>0</v>
      </c>
    </row>
    <row r="22" spans="2:17" s="133" customFormat="1" hidden="1" x14ac:dyDescent="0.25">
      <c r="B22" s="131"/>
      <c r="C22" s="132"/>
      <c r="D22" s="132"/>
      <c r="E22" s="140"/>
      <c r="F22" s="134"/>
      <c r="G22" s="135"/>
      <c r="H22" s="136"/>
      <c r="I22" s="136"/>
      <c r="J22" s="137"/>
      <c r="K22" s="137"/>
      <c r="L22" s="138"/>
      <c r="M22" s="126"/>
      <c r="N22" s="136"/>
      <c r="O22" s="136"/>
      <c r="P22" s="136"/>
      <c r="Q22" s="136"/>
    </row>
    <row r="23" spans="2:17" s="133" customFormat="1" hidden="1" x14ac:dyDescent="0.25">
      <c r="B23" s="131"/>
      <c r="C23" s="132"/>
      <c r="D23" s="132"/>
      <c r="E23" s="140"/>
      <c r="F23" s="134"/>
      <c r="G23" s="135"/>
      <c r="H23" s="136"/>
      <c r="I23" s="136"/>
      <c r="J23" s="137"/>
      <c r="K23" s="137"/>
      <c r="L23" s="138"/>
      <c r="M23" s="126"/>
      <c r="N23" s="136"/>
      <c r="O23" s="136"/>
      <c r="P23" s="136"/>
      <c r="Q23" s="136"/>
    </row>
    <row r="24" spans="2:17" s="133" customFormat="1" hidden="1" x14ac:dyDescent="0.25">
      <c r="B24" s="131"/>
      <c r="C24" s="132"/>
      <c r="D24" s="132"/>
      <c r="E24" s="140"/>
      <c r="F24" s="134"/>
      <c r="G24" s="135"/>
      <c r="H24" s="136"/>
      <c r="I24" s="136"/>
      <c r="J24" s="137"/>
      <c r="K24" s="137"/>
      <c r="L24" s="138"/>
      <c r="M24" s="126"/>
      <c r="N24" s="136"/>
      <c r="O24" s="136"/>
      <c r="P24" s="136"/>
      <c r="Q24" s="136"/>
    </row>
    <row r="25" spans="2:17" s="133" customFormat="1" hidden="1" x14ac:dyDescent="0.25">
      <c r="B25" s="131"/>
      <c r="C25" s="154">
        <v>0</v>
      </c>
      <c r="D25" s="155"/>
      <c r="E25" s="156" t="s">
        <v>132</v>
      </c>
      <c r="F25" s="157"/>
      <c r="G25" s="158"/>
      <c r="H25" s="159"/>
      <c r="I25" s="159"/>
      <c r="J25" s="159"/>
      <c r="K25" s="159"/>
      <c r="L25" s="159"/>
      <c r="M25" s="126"/>
      <c r="N25" s="159"/>
      <c r="O25" s="159"/>
      <c r="P25" s="159"/>
      <c r="Q25" s="159"/>
    </row>
    <row r="26" spans="2:17" s="133" customFormat="1" x14ac:dyDescent="0.25">
      <c r="B26" s="131"/>
      <c r="C26" s="132"/>
      <c r="D26" s="132"/>
      <c r="E26" s="140"/>
      <c r="F26" s="134"/>
      <c r="G26" s="135"/>
      <c r="H26" s="136"/>
      <c r="I26" s="136"/>
      <c r="J26" s="137"/>
      <c r="K26" s="137"/>
      <c r="L26" s="138"/>
      <c r="M26" s="126"/>
      <c r="N26" s="136"/>
      <c r="O26" s="136"/>
      <c r="P26" s="136"/>
      <c r="Q26" s="136"/>
    </row>
    <row r="27" spans="2:17" s="133" customFormat="1" x14ac:dyDescent="0.25">
      <c r="B27" s="131"/>
      <c r="C27" s="160">
        <f>+C21+C14</f>
        <v>0</v>
      </c>
      <c r="D27" s="160"/>
      <c r="E27" s="160" t="s">
        <v>50</v>
      </c>
      <c r="F27" s="161"/>
      <c r="G27" s="162"/>
      <c r="H27" s="163">
        <f>+H21+H14</f>
        <v>0</v>
      </c>
      <c r="I27" s="163">
        <f>+I21+I14</f>
        <v>0</v>
      </c>
      <c r="J27" s="163">
        <f>+J21+J14</f>
        <v>0</v>
      </c>
      <c r="K27" s="163">
        <f>+K21+K14</f>
        <v>0</v>
      </c>
      <c r="L27" s="163"/>
      <c r="M27" s="126"/>
      <c r="N27" s="163">
        <f>+N21+N14</f>
        <v>0</v>
      </c>
      <c r="O27" s="163">
        <f>+O21+O14</f>
        <v>0</v>
      </c>
      <c r="P27" s="163">
        <f>+P21+P14</f>
        <v>0</v>
      </c>
      <c r="Q27" s="163">
        <f>+Q21+Q14</f>
        <v>0</v>
      </c>
    </row>
    <row r="28" spans="2:17" x14ac:dyDescent="0.25">
      <c r="B28" s="164"/>
      <c r="H28" s="98"/>
      <c r="I28" s="98"/>
      <c r="N28" s="98"/>
      <c r="O28" s="98"/>
    </row>
    <row r="29" spans="2:17" hidden="1" x14ac:dyDescent="0.25">
      <c r="H29" s="98"/>
      <c r="I29" s="98"/>
    </row>
    <row r="30" spans="2:17" ht="12.75" hidden="1" customHeight="1" x14ac:dyDescent="0.25">
      <c r="H30" s="98"/>
    </row>
    <row r="31" spans="2:17" ht="12.75" hidden="1" customHeight="1" x14ac:dyDescent="0.25">
      <c r="H31" s="98"/>
      <c r="I31" s="98"/>
    </row>
    <row r="32" spans="2:17" ht="12.75" hidden="1" customHeight="1" x14ac:dyDescent="0.25">
      <c r="H32" s="98"/>
      <c r="I32" s="98"/>
    </row>
    <row r="33" spans="8:15" ht="12.75" hidden="1" customHeight="1" x14ac:dyDescent="0.25">
      <c r="H33" s="98"/>
    </row>
    <row r="34" spans="8:15" ht="12.75" hidden="1" customHeight="1" x14ac:dyDescent="0.25">
      <c r="H34" s="98"/>
    </row>
    <row r="35" spans="8:15" ht="12.75" hidden="1" customHeight="1" x14ac:dyDescent="0.25">
      <c r="N35" s="98"/>
      <c r="O35" s="98"/>
    </row>
    <row r="36" spans="8:15" ht="12.75" hidden="1" customHeight="1" x14ac:dyDescent="0.25">
      <c r="H36" s="98"/>
      <c r="N36" s="98"/>
      <c r="O36" s="98"/>
    </row>
    <row r="37" spans="8:15" ht="12.75" hidden="1" customHeight="1" x14ac:dyDescent="0.25">
      <c r="N37" s="98"/>
      <c r="O37" s="98"/>
    </row>
    <row r="38" spans="8:15" ht="12.75" hidden="1" customHeight="1" x14ac:dyDescent="0.25">
      <c r="N38" s="98"/>
      <c r="O38" s="98"/>
    </row>
    <row r="60" spans="14:15" ht="12.75" customHeight="1" x14ac:dyDescent="0.25">
      <c r="N60" s="98"/>
      <c r="O60" s="98"/>
    </row>
    <row r="92" ht="12.75" customHeight="1" x14ac:dyDescent="0.25"/>
    <row r="93" ht="12.75" customHeight="1" x14ac:dyDescent="0.25"/>
    <row r="94" ht="12.75" customHeight="1" x14ac:dyDescent="0.25"/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8BCD-9B7F-42C9-B753-C31B94C79D92}">
  <sheetPr codeName="Hoja14"/>
  <dimension ref="A1:AB1632"/>
  <sheetViews>
    <sheetView zoomScale="98" zoomScaleNormal="98" workbookViewId="0">
      <pane xSplit="2" ySplit="10" topLeftCell="J11" activePane="bottomRight" state="frozen"/>
      <selection activeCell="N54" sqref="N54"/>
      <selection pane="topRight" activeCell="N54" sqref="N54"/>
      <selection pane="bottomLeft" activeCell="N54" sqref="N54"/>
      <selection pane="bottomRight" activeCell="H9" sqref="H9:L9"/>
    </sheetView>
  </sheetViews>
  <sheetFormatPr baseColWidth="10" defaultColWidth="0" defaultRowHeight="0" customHeight="1" zeroHeight="1" x14ac:dyDescent="0.25"/>
  <cols>
    <col min="1" max="1" width="0.85546875" style="171" customWidth="1"/>
    <col min="2" max="2" width="16.85546875" style="171" bestFit="1" customWidth="1"/>
    <col min="3" max="3" width="10.28515625" style="172" bestFit="1" customWidth="1"/>
    <col min="4" max="4" width="9.5703125" style="171" bestFit="1" customWidth="1"/>
    <col min="5" max="5" width="17" style="171" bestFit="1" customWidth="1"/>
    <col min="6" max="6" width="15.42578125" style="171" bestFit="1" customWidth="1"/>
    <col min="7" max="7" width="1.42578125" style="171" customWidth="1"/>
    <col min="8" max="8" width="13" style="171" bestFit="1" customWidth="1"/>
    <col min="9" max="9" width="11" style="171" customWidth="1"/>
    <col min="10" max="10" width="12.85546875" style="171" customWidth="1"/>
    <col min="11" max="11" width="16" style="171" bestFit="1" customWidth="1"/>
    <col min="12" max="12" width="14.85546875" style="171" bestFit="1" customWidth="1"/>
    <col min="13" max="13" width="0.5703125" style="171" customWidth="1"/>
    <col min="14" max="14" width="12.7109375" style="171" bestFit="1" customWidth="1"/>
    <col min="15" max="15" width="10.7109375" style="171" customWidth="1"/>
    <col min="16" max="16" width="9.28515625" style="171" bestFit="1" customWidth="1"/>
    <col min="17" max="18" width="14.85546875" style="171" bestFit="1" customWidth="1"/>
    <col min="19" max="19" width="0.28515625" style="171" customWidth="1"/>
    <col min="20" max="20" width="13" style="171" bestFit="1" customWidth="1"/>
    <col min="21" max="21" width="10.28515625" style="171" bestFit="1" customWidth="1"/>
    <col min="22" max="22" width="9.5703125" style="171" bestFit="1" customWidth="1"/>
    <col min="23" max="24" width="14.85546875" style="171" bestFit="1" customWidth="1"/>
    <col min="25" max="25" width="7.7109375" style="171" customWidth="1"/>
    <col min="26" max="26" width="7.7109375" style="171" hidden="1" customWidth="1"/>
    <col min="27" max="27" width="15.140625" style="171" hidden="1" customWidth="1"/>
    <col min="28" max="28" width="16.28515625" style="171" hidden="1" customWidth="1"/>
    <col min="29" max="16384" width="7.7109375" style="171" hidden="1"/>
  </cols>
  <sheetData>
    <row r="1" spans="2:25" ht="21" x14ac:dyDescent="0.25">
      <c r="B1" s="633" t="s">
        <v>39</v>
      </c>
      <c r="C1" s="633"/>
      <c r="D1" s="633"/>
      <c r="E1" s="633"/>
      <c r="F1" s="633"/>
      <c r="G1" s="633"/>
      <c r="H1" s="633"/>
      <c r="I1" s="633"/>
      <c r="J1" s="633"/>
      <c r="K1" s="633"/>
    </row>
    <row r="2" spans="2:25" ht="18.75" x14ac:dyDescent="0.25">
      <c r="B2" s="634">
        <v>45900</v>
      </c>
      <c r="C2" s="634"/>
      <c r="D2" s="634"/>
      <c r="E2" s="634"/>
      <c r="F2" s="634"/>
      <c r="G2" s="634"/>
      <c r="H2" s="634"/>
      <c r="I2" s="634"/>
      <c r="J2" s="634"/>
      <c r="K2" s="634"/>
    </row>
    <row r="3" spans="2:25" ht="18.75" x14ac:dyDescent="0.25">
      <c r="F3" s="345"/>
      <c r="G3" s="346"/>
    </row>
    <row r="4" spans="2:25" ht="32.25" customHeight="1" x14ac:dyDescent="0.25">
      <c r="B4" s="399" t="s">
        <v>403</v>
      </c>
      <c r="C4" s="399" t="s">
        <v>638</v>
      </c>
      <c r="D4" s="399" t="s">
        <v>54</v>
      </c>
      <c r="E4" s="399" t="s">
        <v>45</v>
      </c>
      <c r="F4" s="188"/>
      <c r="G4" s="188"/>
      <c r="H4" s="399" t="s">
        <v>404</v>
      </c>
      <c r="I4" s="399" t="s">
        <v>638</v>
      </c>
      <c r="J4" s="399" t="s">
        <v>54</v>
      </c>
      <c r="K4" s="399" t="s">
        <v>45</v>
      </c>
      <c r="N4" s="399" t="s">
        <v>443</v>
      </c>
      <c r="O4" s="399" t="s">
        <v>638</v>
      </c>
      <c r="P4" s="399" t="s">
        <v>54</v>
      </c>
      <c r="Q4" s="399" t="s">
        <v>45</v>
      </c>
      <c r="T4" s="399" t="s">
        <v>501</v>
      </c>
      <c r="U4" s="399" t="s">
        <v>638</v>
      </c>
      <c r="V4" s="399" t="s">
        <v>54</v>
      </c>
      <c r="W4" s="399" t="s">
        <v>45</v>
      </c>
    </row>
    <row r="5" spans="2:25" ht="15" x14ac:dyDescent="0.25">
      <c r="B5" s="508" t="s">
        <v>390</v>
      </c>
      <c r="C5" s="509">
        <v>0</v>
      </c>
      <c r="D5" s="510">
        <v>0</v>
      </c>
      <c r="E5" s="511">
        <v>0</v>
      </c>
      <c r="F5" s="512"/>
      <c r="G5" s="513"/>
      <c r="H5" s="508" t="s">
        <v>391</v>
      </c>
      <c r="I5" s="509">
        <v>0</v>
      </c>
      <c r="J5" s="510">
        <v>0</v>
      </c>
      <c r="K5" s="511">
        <v>0</v>
      </c>
      <c r="N5" s="508" t="s">
        <v>391</v>
      </c>
      <c r="O5" s="509">
        <v>0</v>
      </c>
      <c r="P5" s="510">
        <v>0</v>
      </c>
      <c r="Q5" s="511">
        <v>0</v>
      </c>
      <c r="T5" s="508" t="s">
        <v>391</v>
      </c>
      <c r="U5" s="509">
        <v>0</v>
      </c>
      <c r="V5" s="510">
        <v>0</v>
      </c>
      <c r="W5" s="511">
        <v>0</v>
      </c>
      <c r="X5" s="671"/>
      <c r="Y5" s="535"/>
    </row>
    <row r="6" spans="2:25" ht="15" x14ac:dyDescent="0.25">
      <c r="B6" s="508" t="s">
        <v>392</v>
      </c>
      <c r="C6" s="509">
        <v>18</v>
      </c>
      <c r="D6" s="510">
        <v>1602.3999999999999</v>
      </c>
      <c r="E6" s="511">
        <v>32927630000</v>
      </c>
      <c r="F6" s="512"/>
      <c r="G6" s="514"/>
      <c r="H6" s="508" t="s">
        <v>393</v>
      </c>
      <c r="I6" s="509">
        <v>5</v>
      </c>
      <c r="J6" s="510">
        <v>626.96</v>
      </c>
      <c r="K6" s="511">
        <v>6941200000</v>
      </c>
      <c r="N6" s="508" t="s">
        <v>393</v>
      </c>
      <c r="O6" s="509">
        <v>48</v>
      </c>
      <c r="P6" s="510">
        <v>10867.889999999998</v>
      </c>
      <c r="Q6" s="511">
        <v>85213142739</v>
      </c>
      <c r="T6" s="508" t="s">
        <v>393</v>
      </c>
      <c r="U6" s="509">
        <v>6</v>
      </c>
      <c r="V6" s="510">
        <v>1448.42</v>
      </c>
      <c r="W6" s="511">
        <v>15485005000</v>
      </c>
      <c r="X6" s="671"/>
      <c r="Y6" s="535"/>
    </row>
    <row r="7" spans="2:25" ht="15" x14ac:dyDescent="0.25">
      <c r="B7" s="397" t="s">
        <v>166</v>
      </c>
      <c r="C7" s="398">
        <v>18</v>
      </c>
      <c r="D7" s="398">
        <v>1602.3999999999999</v>
      </c>
      <c r="E7" s="515">
        <v>32927630000</v>
      </c>
      <c r="F7" s="512"/>
      <c r="G7" s="516"/>
      <c r="H7" s="397" t="s">
        <v>166</v>
      </c>
      <c r="I7" s="398">
        <v>5</v>
      </c>
      <c r="J7" s="398">
        <v>626.96</v>
      </c>
      <c r="K7" s="515">
        <v>6941200000</v>
      </c>
      <c r="N7" s="397" t="s">
        <v>166</v>
      </c>
      <c r="O7" s="398">
        <v>48</v>
      </c>
      <c r="P7" s="398">
        <v>10867.889999999998</v>
      </c>
      <c r="Q7" s="515">
        <v>85213142739</v>
      </c>
      <c r="T7" s="397" t="s">
        <v>166</v>
      </c>
      <c r="U7" s="398">
        <v>6</v>
      </c>
      <c r="V7" s="398">
        <v>1448.42</v>
      </c>
      <c r="W7" s="515">
        <v>15485005000</v>
      </c>
    </row>
    <row r="8" spans="2:25" ht="15" x14ac:dyDescent="0.25">
      <c r="B8" s="517"/>
      <c r="C8" s="518"/>
      <c r="D8" s="518"/>
      <c r="E8" s="519"/>
      <c r="F8" s="512"/>
      <c r="G8" s="516"/>
      <c r="H8" s="517"/>
      <c r="I8" s="518"/>
      <c r="J8" s="518"/>
      <c r="K8" s="519"/>
      <c r="N8" s="517"/>
      <c r="O8" s="518"/>
      <c r="P8" s="518"/>
      <c r="Q8" s="519"/>
      <c r="T8" s="517"/>
      <c r="U8" s="518"/>
      <c r="V8" s="518"/>
      <c r="W8" s="519"/>
    </row>
    <row r="9" spans="2:25" s="405" customFormat="1" ht="12.75" x14ac:dyDescent="0.2">
      <c r="B9" s="630" t="s">
        <v>388</v>
      </c>
      <c r="C9" s="631"/>
      <c r="D9" s="631"/>
      <c r="E9" s="631"/>
      <c r="F9" s="632"/>
      <c r="H9" s="630" t="s">
        <v>389</v>
      </c>
      <c r="I9" s="631"/>
      <c r="J9" s="631"/>
      <c r="K9" s="631"/>
      <c r="L9" s="632"/>
      <c r="N9" s="630" t="s">
        <v>465</v>
      </c>
      <c r="O9" s="631"/>
      <c r="P9" s="631"/>
      <c r="Q9" s="631"/>
      <c r="R9" s="632"/>
      <c r="T9" s="630" t="s">
        <v>522</v>
      </c>
      <c r="U9" s="631"/>
      <c r="V9" s="631"/>
      <c r="W9" s="631"/>
      <c r="X9" s="632"/>
    </row>
    <row r="10" spans="2:25" s="405" customFormat="1" ht="12.75" x14ac:dyDescent="0.2">
      <c r="B10" s="406" t="s">
        <v>40</v>
      </c>
      <c r="C10" s="406" t="s">
        <v>41</v>
      </c>
      <c r="D10" s="406" t="s">
        <v>42</v>
      </c>
      <c r="E10" s="406" t="s">
        <v>43</v>
      </c>
      <c r="F10" s="407" t="s">
        <v>134</v>
      </c>
      <c r="H10" s="406" t="s">
        <v>40</v>
      </c>
      <c r="I10" s="406" t="s">
        <v>41</v>
      </c>
      <c r="J10" s="406" t="s">
        <v>42</v>
      </c>
      <c r="K10" s="406" t="s">
        <v>43</v>
      </c>
      <c r="L10" s="407" t="s">
        <v>134</v>
      </c>
      <c r="N10" s="406" t="s">
        <v>40</v>
      </c>
      <c r="O10" s="406" t="s">
        <v>41</v>
      </c>
      <c r="P10" s="406" t="s">
        <v>42</v>
      </c>
      <c r="Q10" s="406" t="s">
        <v>43</v>
      </c>
      <c r="R10" s="407" t="s">
        <v>134</v>
      </c>
      <c r="T10" s="406" t="s">
        <v>40</v>
      </c>
      <c r="U10" s="406" t="s">
        <v>41</v>
      </c>
      <c r="V10" s="406" t="s">
        <v>42</v>
      </c>
      <c r="W10" s="406" t="s">
        <v>43</v>
      </c>
      <c r="X10" s="407" t="s">
        <v>134</v>
      </c>
    </row>
    <row r="11" spans="2:25" s="405" customFormat="1" ht="12.75" x14ac:dyDescent="0.2">
      <c r="B11" s="408" t="s">
        <v>699</v>
      </c>
      <c r="C11" s="409">
        <v>116.43</v>
      </c>
      <c r="D11" s="408" t="s">
        <v>396</v>
      </c>
      <c r="E11" s="507">
        <v>0</v>
      </c>
      <c r="F11" s="409">
        <v>2328600000</v>
      </c>
      <c r="H11" s="408" t="s">
        <v>756</v>
      </c>
      <c r="I11" s="408">
        <v>121.85</v>
      </c>
      <c r="J11" s="408" t="s">
        <v>396</v>
      </c>
      <c r="K11" s="409">
        <v>0</v>
      </c>
      <c r="L11" s="409">
        <v>2437000000</v>
      </c>
      <c r="N11" s="408" t="s">
        <v>874</v>
      </c>
      <c r="O11" s="408">
        <v>228.75</v>
      </c>
      <c r="P11" s="408" t="s">
        <v>396</v>
      </c>
      <c r="Q11" s="409">
        <v>0</v>
      </c>
      <c r="R11" s="409">
        <v>4098240000</v>
      </c>
      <c r="T11" s="408" t="s">
        <v>628</v>
      </c>
      <c r="U11" s="408">
        <v>171.32</v>
      </c>
      <c r="V11" s="408" t="s">
        <v>396</v>
      </c>
      <c r="W11" s="409">
        <v>0</v>
      </c>
      <c r="X11" s="409">
        <v>2129250000</v>
      </c>
    </row>
    <row r="12" spans="2:25" s="405" customFormat="1" ht="12.75" x14ac:dyDescent="0.2">
      <c r="B12" s="408" t="s">
        <v>700</v>
      </c>
      <c r="C12" s="409">
        <v>91.25</v>
      </c>
      <c r="D12" s="408" t="s">
        <v>396</v>
      </c>
      <c r="E12" s="409">
        <v>0</v>
      </c>
      <c r="F12" s="409">
        <v>2038080000</v>
      </c>
      <c r="H12" s="408" t="s">
        <v>757</v>
      </c>
      <c r="I12" s="408">
        <v>119</v>
      </c>
      <c r="J12" s="408" t="s">
        <v>396</v>
      </c>
      <c r="K12" s="409">
        <v>0</v>
      </c>
      <c r="L12" s="409">
        <v>2380000000</v>
      </c>
      <c r="N12" s="408" t="s">
        <v>858</v>
      </c>
      <c r="O12" s="408">
        <v>67.790000000000006</v>
      </c>
      <c r="P12" s="408" t="s">
        <v>396</v>
      </c>
      <c r="Q12" s="409">
        <v>0</v>
      </c>
      <c r="R12" s="409">
        <v>1558710000</v>
      </c>
      <c r="T12" s="408" t="s">
        <v>527</v>
      </c>
      <c r="U12" s="408">
        <v>245.8</v>
      </c>
      <c r="V12" s="408" t="s">
        <v>396</v>
      </c>
      <c r="W12" s="409">
        <v>0</v>
      </c>
      <c r="X12" s="409">
        <v>1981950000</v>
      </c>
    </row>
    <row r="13" spans="2:25" s="405" customFormat="1" ht="12.75" x14ac:dyDescent="0.2">
      <c r="B13" s="408" t="s">
        <v>701</v>
      </c>
      <c r="C13" s="409">
        <v>91.59</v>
      </c>
      <c r="D13" s="408" t="s">
        <v>396</v>
      </c>
      <c r="E13" s="507">
        <v>0</v>
      </c>
      <c r="F13" s="409">
        <v>2014980000</v>
      </c>
      <c r="H13" s="408" t="s">
        <v>857</v>
      </c>
      <c r="I13" s="408">
        <v>149.38999999999999</v>
      </c>
      <c r="J13" s="408" t="s">
        <v>396</v>
      </c>
      <c r="K13" s="409">
        <v>0</v>
      </c>
      <c r="L13" s="409">
        <v>1213100000</v>
      </c>
      <c r="N13" s="408" t="s">
        <v>859</v>
      </c>
      <c r="O13" s="408">
        <v>85.98</v>
      </c>
      <c r="P13" s="408" t="s">
        <v>396</v>
      </c>
      <c r="Q13" s="409">
        <v>0</v>
      </c>
      <c r="R13" s="409">
        <v>1993420000</v>
      </c>
      <c r="T13" s="408" t="s">
        <v>643</v>
      </c>
      <c r="U13" s="408">
        <v>84.68</v>
      </c>
      <c r="V13" s="408" t="s">
        <v>396</v>
      </c>
      <c r="W13" s="409">
        <v>0</v>
      </c>
      <c r="X13" s="409">
        <v>1958000000</v>
      </c>
    </row>
    <row r="14" spans="2:25" s="405" customFormat="1" ht="12.75" x14ac:dyDescent="0.2">
      <c r="B14" s="408" t="s">
        <v>702</v>
      </c>
      <c r="C14" s="409">
        <v>125.92</v>
      </c>
      <c r="D14" s="408" t="s">
        <v>396</v>
      </c>
      <c r="E14" s="507">
        <v>0</v>
      </c>
      <c r="F14" s="409">
        <v>2392480000</v>
      </c>
      <c r="H14" s="408" t="s">
        <v>758</v>
      </c>
      <c r="I14" s="408">
        <v>144.74</v>
      </c>
      <c r="J14" s="408" t="s">
        <v>396</v>
      </c>
      <c r="K14" s="409">
        <v>0</v>
      </c>
      <c r="L14" s="409">
        <v>0</v>
      </c>
      <c r="N14" s="408" t="s">
        <v>901</v>
      </c>
      <c r="O14" s="408">
        <v>7.5</v>
      </c>
      <c r="P14" s="408" t="s">
        <v>396</v>
      </c>
      <c r="Q14" s="409">
        <v>0</v>
      </c>
      <c r="R14" s="409">
        <v>400020000</v>
      </c>
      <c r="T14" s="408" t="s">
        <v>497</v>
      </c>
      <c r="U14" s="408">
        <v>707.29</v>
      </c>
      <c r="V14" s="408" t="s">
        <v>396</v>
      </c>
      <c r="W14" s="409">
        <v>0</v>
      </c>
      <c r="X14" s="409">
        <v>4597385000</v>
      </c>
    </row>
    <row r="15" spans="2:25" s="405" customFormat="1" ht="12.75" x14ac:dyDescent="0.2">
      <c r="B15" s="408" t="s">
        <v>703</v>
      </c>
      <c r="C15" s="409">
        <v>103.78</v>
      </c>
      <c r="D15" s="408" t="s">
        <v>396</v>
      </c>
      <c r="E15" s="507">
        <v>0</v>
      </c>
      <c r="F15" s="409">
        <v>1971820000</v>
      </c>
      <c r="H15" s="408" t="s">
        <v>887</v>
      </c>
      <c r="I15" s="408">
        <v>91.98</v>
      </c>
      <c r="J15" s="408" t="s">
        <v>396</v>
      </c>
      <c r="K15" s="409">
        <v>0</v>
      </c>
      <c r="L15" s="409">
        <v>911100000</v>
      </c>
      <c r="N15" s="408" t="s">
        <v>409</v>
      </c>
      <c r="O15" s="408">
        <v>68.03</v>
      </c>
      <c r="P15" s="408" t="s">
        <v>396</v>
      </c>
      <c r="Q15" s="409">
        <v>0</v>
      </c>
      <c r="R15" s="409">
        <v>1632720000</v>
      </c>
      <c r="T15" s="408" t="s">
        <v>498</v>
      </c>
      <c r="U15" s="408">
        <v>122.89</v>
      </c>
      <c r="V15" s="408" t="s">
        <v>396</v>
      </c>
      <c r="W15" s="409">
        <v>0</v>
      </c>
      <c r="X15" s="409">
        <v>2373180000</v>
      </c>
    </row>
    <row r="16" spans="2:25" s="405" customFormat="1" ht="13.5" customHeight="1" x14ac:dyDescent="0.2">
      <c r="B16" s="408" t="s">
        <v>705</v>
      </c>
      <c r="C16" s="409">
        <v>108.81</v>
      </c>
      <c r="D16" s="408" t="s">
        <v>396</v>
      </c>
      <c r="E16" s="507">
        <v>0</v>
      </c>
      <c r="F16" s="409">
        <v>2174000000</v>
      </c>
      <c r="H16" s="406" t="s">
        <v>25</v>
      </c>
      <c r="I16" s="410">
        <v>626.96</v>
      </c>
      <c r="J16" s="410">
        <v>5</v>
      </c>
      <c r="K16" s="410">
        <v>0</v>
      </c>
      <c r="L16" s="410">
        <v>6941200000</v>
      </c>
      <c r="N16" s="408" t="s">
        <v>412</v>
      </c>
      <c r="O16" s="408">
        <v>64.06</v>
      </c>
      <c r="P16" s="408" t="s">
        <v>396</v>
      </c>
      <c r="Q16" s="409">
        <v>0</v>
      </c>
      <c r="R16" s="409">
        <v>1754040000</v>
      </c>
      <c r="T16" s="408" t="s">
        <v>500</v>
      </c>
      <c r="U16" s="408">
        <v>116.44</v>
      </c>
      <c r="V16" s="408" t="s">
        <v>396</v>
      </c>
      <c r="W16" s="409">
        <v>0</v>
      </c>
      <c r="X16" s="409">
        <v>2445240000</v>
      </c>
    </row>
    <row r="17" spans="2:24" s="405" customFormat="1" ht="12.75" x14ac:dyDescent="0.2">
      <c r="B17" s="408" t="s">
        <v>706</v>
      </c>
      <c r="C17" s="409">
        <v>103.6</v>
      </c>
      <c r="D17" s="408" t="s">
        <v>396</v>
      </c>
      <c r="E17" s="507">
        <v>0</v>
      </c>
      <c r="F17" s="409">
        <v>2072000000</v>
      </c>
      <c r="N17" s="408" t="s">
        <v>415</v>
      </c>
      <c r="O17" s="408">
        <v>519.33000000000004</v>
      </c>
      <c r="P17" s="408" t="s">
        <v>396</v>
      </c>
      <c r="Q17" s="409">
        <v>0</v>
      </c>
      <c r="R17" s="409">
        <v>6491625000</v>
      </c>
      <c r="T17" s="406" t="s">
        <v>25</v>
      </c>
      <c r="U17" s="410">
        <v>1448.42</v>
      </c>
      <c r="V17" s="410">
        <v>6</v>
      </c>
      <c r="W17" s="410">
        <v>0</v>
      </c>
      <c r="X17" s="410">
        <v>15485005000</v>
      </c>
    </row>
    <row r="18" spans="2:24" s="405" customFormat="1" ht="12.75" x14ac:dyDescent="0.2">
      <c r="B18" s="408" t="s">
        <v>707</v>
      </c>
      <c r="C18" s="409">
        <v>121.34</v>
      </c>
      <c r="D18" s="408" t="s">
        <v>396</v>
      </c>
      <c r="E18" s="507">
        <v>0</v>
      </c>
      <c r="F18" s="409">
        <v>2426800000</v>
      </c>
      <c r="N18" s="408" t="s">
        <v>604</v>
      </c>
      <c r="O18" s="408">
        <v>0</v>
      </c>
      <c r="P18" s="408" t="s">
        <v>396</v>
      </c>
      <c r="Q18" s="409">
        <v>0</v>
      </c>
      <c r="R18" s="409">
        <v>0</v>
      </c>
    </row>
    <row r="19" spans="2:24" s="405" customFormat="1" ht="12.75" x14ac:dyDescent="0.2">
      <c r="B19" s="408" t="s">
        <v>708</v>
      </c>
      <c r="C19" s="409">
        <v>121.34</v>
      </c>
      <c r="D19" s="408" t="s">
        <v>396</v>
      </c>
      <c r="E19" s="507">
        <v>0</v>
      </c>
      <c r="F19" s="409">
        <v>2426800000</v>
      </c>
      <c r="N19" s="408" t="s">
        <v>605</v>
      </c>
      <c r="O19" s="408">
        <v>0</v>
      </c>
      <c r="P19" s="408" t="s">
        <v>396</v>
      </c>
      <c r="Q19" s="409">
        <v>0</v>
      </c>
      <c r="R19" s="409">
        <v>0</v>
      </c>
    </row>
    <row r="20" spans="2:24" s="405" customFormat="1" ht="12.75" x14ac:dyDescent="0.2">
      <c r="B20" s="408" t="s">
        <v>709</v>
      </c>
      <c r="C20" s="409">
        <v>103.65</v>
      </c>
      <c r="D20" s="408" t="s">
        <v>396</v>
      </c>
      <c r="E20" s="507">
        <v>0</v>
      </c>
      <c r="F20" s="409">
        <v>2073000000</v>
      </c>
      <c r="N20" s="408" t="s">
        <v>416</v>
      </c>
      <c r="O20" s="408">
        <v>1177.04</v>
      </c>
      <c r="P20" s="408" t="s">
        <v>396</v>
      </c>
      <c r="Q20" s="409">
        <v>0</v>
      </c>
      <c r="R20" s="409">
        <v>5883200000</v>
      </c>
    </row>
    <row r="21" spans="2:24" s="405" customFormat="1" ht="12.75" x14ac:dyDescent="0.2">
      <c r="B21" s="408" t="s">
        <v>710</v>
      </c>
      <c r="C21" s="409">
        <v>103.65</v>
      </c>
      <c r="D21" s="408" t="s">
        <v>396</v>
      </c>
      <c r="E21" s="507"/>
      <c r="F21" s="409">
        <v>2073000000</v>
      </c>
      <c r="N21" s="408" t="s">
        <v>417</v>
      </c>
      <c r="O21" s="408">
        <v>294.77</v>
      </c>
      <c r="P21" s="408" t="s">
        <v>396</v>
      </c>
      <c r="Q21" s="409">
        <v>0</v>
      </c>
      <c r="R21" s="409">
        <v>5359860000</v>
      </c>
    </row>
    <row r="22" spans="2:24" s="405" customFormat="1" ht="12.75" x14ac:dyDescent="0.2">
      <c r="B22" s="408" t="s">
        <v>711</v>
      </c>
      <c r="C22" s="409">
        <v>78.819999999999993</v>
      </c>
      <c r="D22" s="408" t="s">
        <v>396</v>
      </c>
      <c r="E22" s="507">
        <v>0</v>
      </c>
      <c r="F22" s="409">
        <v>1734040000</v>
      </c>
      <c r="N22" s="408" t="s">
        <v>418</v>
      </c>
      <c r="O22" s="408">
        <v>391.59</v>
      </c>
      <c r="P22" s="408" t="s">
        <v>396</v>
      </c>
      <c r="Q22" s="409">
        <v>0</v>
      </c>
      <c r="R22" s="409">
        <v>7815200000</v>
      </c>
    </row>
    <row r="23" spans="2:24" s="405" customFormat="1" ht="12.75" x14ac:dyDescent="0.2">
      <c r="B23" s="408" t="s">
        <v>712</v>
      </c>
      <c r="C23" s="409">
        <v>79.19</v>
      </c>
      <c r="D23" s="408" t="s">
        <v>396</v>
      </c>
      <c r="E23" s="507">
        <v>0</v>
      </c>
      <c r="F23" s="409">
        <v>1734040000</v>
      </c>
      <c r="N23" s="408" t="s">
        <v>419</v>
      </c>
      <c r="O23" s="408">
        <v>0</v>
      </c>
      <c r="P23" s="408" t="s">
        <v>396</v>
      </c>
      <c r="Q23" s="409">
        <v>0</v>
      </c>
      <c r="R23" s="409">
        <v>0</v>
      </c>
    </row>
    <row r="24" spans="2:24" s="405" customFormat="1" ht="12.75" x14ac:dyDescent="0.2">
      <c r="B24" s="408" t="s">
        <v>713</v>
      </c>
      <c r="C24" s="409">
        <v>48.57</v>
      </c>
      <c r="D24" s="408" t="s">
        <v>396</v>
      </c>
      <c r="E24" s="507">
        <v>0</v>
      </c>
      <c r="F24" s="409">
        <v>1165680000</v>
      </c>
      <c r="N24" s="408" t="s">
        <v>447</v>
      </c>
      <c r="O24" s="408">
        <v>0</v>
      </c>
      <c r="P24" s="408" t="s">
        <v>396</v>
      </c>
      <c r="Q24" s="409">
        <v>0</v>
      </c>
      <c r="R24" s="409">
        <v>0</v>
      </c>
    </row>
    <row r="25" spans="2:24" s="405" customFormat="1" ht="12.75" x14ac:dyDescent="0.2">
      <c r="B25" s="408" t="s">
        <v>714</v>
      </c>
      <c r="C25" s="409">
        <v>60.32</v>
      </c>
      <c r="D25" s="408" t="s">
        <v>396</v>
      </c>
      <c r="E25" s="507">
        <v>0</v>
      </c>
      <c r="F25" s="409">
        <v>1330550000</v>
      </c>
      <c r="N25" s="408" t="s">
        <v>515</v>
      </c>
      <c r="O25" s="408">
        <v>222.51</v>
      </c>
      <c r="P25" s="408" t="s">
        <v>396</v>
      </c>
      <c r="Q25" s="409">
        <v>0</v>
      </c>
      <c r="R25" s="409">
        <v>6400080000</v>
      </c>
    </row>
    <row r="26" spans="2:24" s="405" customFormat="1" ht="12.75" x14ac:dyDescent="0.2">
      <c r="B26" s="408" t="s">
        <v>715</v>
      </c>
      <c r="C26" s="409">
        <v>44.71</v>
      </c>
      <c r="D26" s="408" t="s">
        <v>396</v>
      </c>
      <c r="E26" s="507">
        <v>0</v>
      </c>
      <c r="F26" s="409">
        <v>988240000</v>
      </c>
      <c r="N26" s="408" t="s">
        <v>623</v>
      </c>
      <c r="O26" s="408">
        <v>0</v>
      </c>
      <c r="P26" s="408" t="s">
        <v>396</v>
      </c>
      <c r="Q26" s="409">
        <v>0</v>
      </c>
      <c r="R26" s="409">
        <v>0</v>
      </c>
    </row>
    <row r="27" spans="2:24" s="405" customFormat="1" ht="12.75" x14ac:dyDescent="0.2">
      <c r="B27" s="408" t="s">
        <v>716</v>
      </c>
      <c r="C27" s="409">
        <v>80.84</v>
      </c>
      <c r="D27" s="408" t="s">
        <v>396</v>
      </c>
      <c r="E27" s="507">
        <v>0</v>
      </c>
      <c r="F27" s="409">
        <v>1983520000</v>
      </c>
      <c r="N27" s="408" t="s">
        <v>616</v>
      </c>
      <c r="O27" s="408">
        <v>172.5</v>
      </c>
      <c r="P27" s="408" t="s">
        <v>396</v>
      </c>
      <c r="Q27" s="409">
        <v>0</v>
      </c>
      <c r="R27" s="409">
        <v>727500000</v>
      </c>
    </row>
    <row r="28" spans="2:24" s="405" customFormat="1" ht="12.75" x14ac:dyDescent="0.2">
      <c r="B28" s="408" t="s">
        <v>474</v>
      </c>
      <c r="C28" s="409">
        <v>18.59</v>
      </c>
      <c r="D28" s="408" t="s">
        <v>396</v>
      </c>
      <c r="E28" s="507">
        <v>0</v>
      </c>
      <c r="F28" s="409">
        <v>0</v>
      </c>
      <c r="N28" s="408" t="s">
        <v>617</v>
      </c>
      <c r="O28" s="408">
        <v>34.03</v>
      </c>
      <c r="P28" s="408" t="s">
        <v>396</v>
      </c>
      <c r="Q28" s="409">
        <v>0</v>
      </c>
      <c r="R28" s="409">
        <v>838200000</v>
      </c>
    </row>
    <row r="29" spans="2:24" s="405" customFormat="1" ht="12.75" x14ac:dyDescent="0.2">
      <c r="B29" s="406" t="s">
        <v>21</v>
      </c>
      <c r="C29" s="410">
        <v>1602.3999999999999</v>
      </c>
      <c r="D29" s="410">
        <v>18</v>
      </c>
      <c r="E29" s="410">
        <v>0</v>
      </c>
      <c r="F29" s="410">
        <v>32927630000</v>
      </c>
      <c r="N29" s="408" t="s">
        <v>455</v>
      </c>
      <c r="O29" s="408">
        <v>200.11</v>
      </c>
      <c r="P29" s="408" t="s">
        <v>396</v>
      </c>
      <c r="Q29" s="409">
        <v>0</v>
      </c>
      <c r="R29" s="409">
        <v>3009000000</v>
      </c>
    </row>
    <row r="30" spans="2:24" s="405" customFormat="1" ht="12.75" x14ac:dyDescent="0.2">
      <c r="E30" s="433"/>
      <c r="F30" s="358"/>
      <c r="N30" s="408" t="s">
        <v>456</v>
      </c>
      <c r="O30" s="408">
        <v>300.95</v>
      </c>
      <c r="P30" s="408" t="s">
        <v>396</v>
      </c>
      <c r="Q30" s="409">
        <v>0</v>
      </c>
      <c r="R30" s="409">
        <v>4219600000</v>
      </c>
    </row>
    <row r="31" spans="2:24" s="405" customFormat="1" ht="15" x14ac:dyDescent="0.25">
      <c r="B31" s="171"/>
      <c r="C31" s="172"/>
      <c r="D31" s="171"/>
      <c r="E31" s="171"/>
      <c r="F31" s="171"/>
      <c r="N31" s="408" t="s">
        <v>421</v>
      </c>
      <c r="O31" s="408">
        <v>400.75</v>
      </c>
      <c r="P31" s="408" t="s">
        <v>396</v>
      </c>
      <c r="Q31" s="409">
        <v>0</v>
      </c>
      <c r="R31" s="409">
        <v>6412000000</v>
      </c>
    </row>
    <row r="32" spans="2:24" s="405" customFormat="1" ht="15" x14ac:dyDescent="0.25">
      <c r="B32" s="171"/>
      <c r="C32" s="171"/>
      <c r="D32" s="171"/>
      <c r="E32" s="430"/>
      <c r="F32" s="430"/>
      <c r="N32" s="408" t="s">
        <v>422</v>
      </c>
      <c r="O32" s="408">
        <v>92.4</v>
      </c>
      <c r="P32" s="408" t="s">
        <v>396</v>
      </c>
      <c r="Q32" s="409">
        <v>0</v>
      </c>
      <c r="R32" s="409">
        <v>2079000000</v>
      </c>
    </row>
    <row r="33" spans="2:18" s="405" customFormat="1" ht="15" x14ac:dyDescent="0.25">
      <c r="B33" s="171"/>
      <c r="C33" s="171"/>
      <c r="D33" s="171"/>
      <c r="E33" s="171"/>
      <c r="F33" s="430"/>
      <c r="N33" s="408" t="s">
        <v>423</v>
      </c>
      <c r="O33" s="408">
        <v>90.93</v>
      </c>
      <c r="P33" s="408" t="s">
        <v>396</v>
      </c>
      <c r="Q33" s="409">
        <v>0</v>
      </c>
      <c r="R33" s="409">
        <v>2000460000</v>
      </c>
    </row>
    <row r="34" spans="2:18" s="405" customFormat="1" ht="15" x14ac:dyDescent="0.25">
      <c r="B34" s="171"/>
      <c r="C34" s="171"/>
      <c r="D34" s="171"/>
      <c r="E34" s="171"/>
      <c r="N34" s="408" t="s">
        <v>424</v>
      </c>
      <c r="O34" s="408">
        <v>91.65</v>
      </c>
      <c r="P34" s="408" t="s">
        <v>396</v>
      </c>
      <c r="Q34" s="409">
        <v>0</v>
      </c>
      <c r="R34" s="409">
        <v>2016300000</v>
      </c>
    </row>
    <row r="35" spans="2:18" s="405" customFormat="1" ht="15" x14ac:dyDescent="0.25">
      <c r="B35" s="171"/>
      <c r="C35" s="171"/>
      <c r="D35" s="171"/>
      <c r="E35" s="171"/>
      <c r="N35" s="408" t="s">
        <v>425</v>
      </c>
      <c r="O35" s="408">
        <v>78.989999999999995</v>
      </c>
      <c r="P35" s="408" t="s">
        <v>396</v>
      </c>
      <c r="Q35" s="409">
        <v>0</v>
      </c>
      <c r="R35" s="409">
        <v>1724580000</v>
      </c>
    </row>
    <row r="36" spans="2:18" s="405" customFormat="1" ht="15" x14ac:dyDescent="0.25">
      <c r="B36" s="171"/>
      <c r="C36" s="171"/>
      <c r="D36" s="171"/>
      <c r="E36" s="171"/>
      <c r="N36" s="408" t="s">
        <v>427</v>
      </c>
      <c r="O36" s="408">
        <v>5340</v>
      </c>
      <c r="P36" s="408" t="s">
        <v>396</v>
      </c>
      <c r="Q36" s="409">
        <v>0</v>
      </c>
      <c r="R36" s="409">
        <v>1220340000</v>
      </c>
    </row>
    <row r="37" spans="2:18" s="405" customFormat="1" ht="15" x14ac:dyDescent="0.25">
      <c r="B37" s="171"/>
      <c r="C37" s="171"/>
      <c r="D37" s="171"/>
      <c r="E37" s="171"/>
      <c r="F37" s="171"/>
      <c r="N37" s="408" t="s">
        <v>509</v>
      </c>
      <c r="O37" s="408">
        <v>58.1</v>
      </c>
      <c r="P37" s="408" t="s">
        <v>396</v>
      </c>
      <c r="Q37" s="409">
        <v>0</v>
      </c>
      <c r="R37" s="409">
        <v>1246740000</v>
      </c>
    </row>
    <row r="38" spans="2:18" s="405" customFormat="1" ht="15" x14ac:dyDescent="0.25">
      <c r="B38" s="171"/>
      <c r="C38" s="171"/>
      <c r="D38" s="171"/>
      <c r="E38" s="171"/>
      <c r="F38" s="171"/>
      <c r="N38" s="408" t="s">
        <v>428</v>
      </c>
      <c r="O38" s="408">
        <v>84</v>
      </c>
      <c r="P38" s="408" t="s">
        <v>396</v>
      </c>
      <c r="Q38" s="409">
        <v>0</v>
      </c>
      <c r="R38" s="409">
        <v>1780240000</v>
      </c>
    </row>
    <row r="39" spans="2:18" s="405" customFormat="1" ht="15" x14ac:dyDescent="0.25">
      <c r="B39" s="171"/>
      <c r="C39" s="171"/>
      <c r="D39" s="171"/>
      <c r="E39" s="171"/>
      <c r="F39" s="171"/>
      <c r="N39" s="408" t="s">
        <v>429</v>
      </c>
      <c r="O39" s="408">
        <v>56.3</v>
      </c>
      <c r="P39" s="408" t="s">
        <v>396</v>
      </c>
      <c r="Q39" s="409">
        <v>0</v>
      </c>
      <c r="R39" s="409">
        <v>1389840000</v>
      </c>
    </row>
    <row r="40" spans="2:18" s="405" customFormat="1" ht="15" customHeight="1" x14ac:dyDescent="0.25">
      <c r="B40" s="171"/>
      <c r="C40" s="171"/>
      <c r="D40" s="171"/>
      <c r="E40" s="171"/>
      <c r="F40" s="171"/>
      <c r="N40" s="408" t="s">
        <v>510</v>
      </c>
      <c r="O40" s="408">
        <v>50.63</v>
      </c>
      <c r="P40" s="408" t="s">
        <v>396</v>
      </c>
      <c r="Q40" s="409">
        <v>0</v>
      </c>
      <c r="R40" s="409">
        <v>1330560000</v>
      </c>
    </row>
    <row r="41" spans="2:18" s="405" customFormat="1" ht="15" x14ac:dyDescent="0.25">
      <c r="B41" s="171"/>
      <c r="C41" s="171"/>
      <c r="D41" s="171"/>
      <c r="E41" s="171"/>
      <c r="F41" s="171"/>
      <c r="N41" s="408" t="s">
        <v>430</v>
      </c>
      <c r="O41" s="408">
        <v>50.77</v>
      </c>
      <c r="P41" s="408" t="s">
        <v>396</v>
      </c>
      <c r="Q41" s="409">
        <v>0</v>
      </c>
      <c r="R41" s="409">
        <v>1295280000</v>
      </c>
    </row>
    <row r="42" spans="2:18" s="405" customFormat="1" ht="15" x14ac:dyDescent="0.25">
      <c r="B42" s="171"/>
      <c r="C42" s="171"/>
      <c r="D42" s="171"/>
      <c r="E42" s="171"/>
      <c r="F42" s="171"/>
      <c r="N42" s="408" t="s">
        <v>431</v>
      </c>
      <c r="O42" s="408">
        <v>76.55</v>
      </c>
      <c r="P42" s="408" t="s">
        <v>396</v>
      </c>
      <c r="Q42" s="409">
        <v>0</v>
      </c>
      <c r="R42" s="409">
        <v>1644280000</v>
      </c>
    </row>
    <row r="43" spans="2:18" s="405" customFormat="1" ht="15" x14ac:dyDescent="0.25">
      <c r="B43" s="171"/>
      <c r="C43" s="171"/>
      <c r="D43" s="171"/>
      <c r="E43" s="171"/>
      <c r="F43" s="171"/>
      <c r="N43" s="408" t="s">
        <v>432</v>
      </c>
      <c r="O43" s="408">
        <v>76.55</v>
      </c>
      <c r="P43" s="408" t="s">
        <v>396</v>
      </c>
      <c r="Q43" s="409">
        <v>0</v>
      </c>
      <c r="R43" s="409">
        <v>1652200000</v>
      </c>
    </row>
    <row r="44" spans="2:18" s="405" customFormat="1" ht="15" x14ac:dyDescent="0.25">
      <c r="B44" s="171"/>
      <c r="C44" s="171"/>
      <c r="D44" s="171"/>
      <c r="E44" s="171"/>
      <c r="F44" s="171"/>
      <c r="N44" s="408" t="s">
        <v>436</v>
      </c>
      <c r="O44" s="408">
        <v>89.03</v>
      </c>
      <c r="P44" s="408" t="s">
        <v>396</v>
      </c>
      <c r="Q44" s="409">
        <v>0</v>
      </c>
      <c r="R44" s="409">
        <v>1958660000</v>
      </c>
    </row>
    <row r="45" spans="2:18" s="405" customFormat="1" ht="15" x14ac:dyDescent="0.25">
      <c r="B45" s="171"/>
      <c r="C45" s="171"/>
      <c r="D45" s="171"/>
      <c r="E45" s="171"/>
      <c r="F45" s="171"/>
      <c r="N45" s="408" t="s">
        <v>440</v>
      </c>
      <c r="O45" s="408">
        <v>22.27</v>
      </c>
      <c r="P45" s="408" t="s">
        <v>396</v>
      </c>
      <c r="Q45" s="409">
        <v>0</v>
      </c>
      <c r="R45" s="409">
        <v>600000000</v>
      </c>
    </row>
    <row r="46" spans="2:18" s="405" customFormat="1" ht="15" x14ac:dyDescent="0.25">
      <c r="B46" s="171"/>
      <c r="C46" s="171"/>
      <c r="D46" s="171"/>
      <c r="E46" s="171"/>
      <c r="F46" s="171"/>
      <c r="N46" s="408" t="s">
        <v>475</v>
      </c>
      <c r="O46" s="408">
        <v>174.76</v>
      </c>
      <c r="P46" s="408" t="s">
        <v>396</v>
      </c>
      <c r="Q46" s="409">
        <v>0</v>
      </c>
      <c r="R46" s="409">
        <v>2211625000</v>
      </c>
    </row>
    <row r="47" spans="2:18" s="405" customFormat="1" ht="15" x14ac:dyDescent="0.25">
      <c r="B47" s="171"/>
      <c r="C47" s="171"/>
      <c r="D47" s="171"/>
      <c r="E47" s="171"/>
      <c r="F47" s="171"/>
      <c r="N47" s="408" t="s">
        <v>496</v>
      </c>
      <c r="O47" s="408">
        <v>30.47</v>
      </c>
      <c r="P47" s="408" t="s">
        <v>396</v>
      </c>
      <c r="Q47" s="409">
        <v>0</v>
      </c>
      <c r="R47" s="409">
        <v>763500000</v>
      </c>
    </row>
    <row r="48" spans="2:18" s="405" customFormat="1" ht="15" x14ac:dyDescent="0.25">
      <c r="B48" s="171"/>
      <c r="C48" s="171"/>
      <c r="D48" s="171"/>
      <c r="E48" s="171"/>
      <c r="F48" s="171"/>
      <c r="N48" s="408" t="s">
        <v>442</v>
      </c>
      <c r="O48" s="408">
        <v>7.5</v>
      </c>
      <c r="P48" s="408" t="s">
        <v>396</v>
      </c>
      <c r="Q48" s="409">
        <v>0</v>
      </c>
      <c r="R48" s="409">
        <v>405222739</v>
      </c>
    </row>
    <row r="49" spans="2:18" s="405" customFormat="1" ht="15" x14ac:dyDescent="0.25">
      <c r="B49" s="171"/>
      <c r="C49" s="171"/>
      <c r="D49" s="171"/>
      <c r="E49" s="171"/>
      <c r="F49" s="171"/>
      <c r="N49" s="408" t="s">
        <v>833</v>
      </c>
      <c r="O49" s="408">
        <v>7.5</v>
      </c>
      <c r="P49" s="408" t="s">
        <v>396</v>
      </c>
      <c r="Q49" s="409">
        <v>0</v>
      </c>
      <c r="R49" s="409">
        <v>400000000</v>
      </c>
    </row>
    <row r="50" spans="2:18" s="405" customFormat="1" ht="15" x14ac:dyDescent="0.25">
      <c r="B50" s="171"/>
      <c r="C50" s="171"/>
      <c r="D50" s="171"/>
      <c r="E50" s="171"/>
      <c r="F50" s="171"/>
      <c r="N50" s="408" t="s">
        <v>842</v>
      </c>
      <c r="O50" s="408">
        <v>8.7100000000000009</v>
      </c>
      <c r="P50" s="408" t="s">
        <v>396</v>
      </c>
      <c r="Q50" s="409">
        <v>0</v>
      </c>
      <c r="R50" s="409">
        <v>52260000</v>
      </c>
    </row>
    <row r="51" spans="2:18" s="405" customFormat="1" ht="15" x14ac:dyDescent="0.25">
      <c r="B51" s="171"/>
      <c r="C51" s="171"/>
      <c r="D51" s="171"/>
      <c r="E51" s="171"/>
      <c r="F51" s="171"/>
      <c r="N51" s="408" t="s">
        <v>625</v>
      </c>
      <c r="O51" s="408">
        <v>32.299999999999997</v>
      </c>
      <c r="P51" s="408" t="s">
        <v>396</v>
      </c>
      <c r="Q51" s="409">
        <v>0</v>
      </c>
      <c r="R51" s="409">
        <v>184140000</v>
      </c>
    </row>
    <row r="52" spans="2:18" s="405" customFormat="1" ht="15" x14ac:dyDescent="0.25">
      <c r="B52" s="171"/>
      <c r="C52" s="171"/>
      <c r="D52" s="171"/>
      <c r="E52" s="171"/>
      <c r="F52" s="171"/>
      <c r="N52" s="408" t="s">
        <v>618</v>
      </c>
      <c r="O52" s="408">
        <v>40.53</v>
      </c>
      <c r="P52" s="408" t="s">
        <v>396</v>
      </c>
      <c r="Q52" s="409">
        <v>0</v>
      </c>
      <c r="R52" s="409">
        <v>243180000</v>
      </c>
    </row>
    <row r="53" spans="2:18" s="405" customFormat="1" ht="15" x14ac:dyDescent="0.25">
      <c r="B53" s="171"/>
      <c r="C53" s="171"/>
      <c r="D53" s="171"/>
      <c r="E53" s="171"/>
      <c r="F53" s="171"/>
      <c r="N53" s="408" t="s">
        <v>619</v>
      </c>
      <c r="O53" s="408">
        <v>10.68</v>
      </c>
      <c r="P53" s="408" t="s">
        <v>396</v>
      </c>
      <c r="Q53" s="409">
        <v>0</v>
      </c>
      <c r="R53" s="409">
        <v>66180000</v>
      </c>
    </row>
    <row r="54" spans="2:18" s="405" customFormat="1" ht="15" x14ac:dyDescent="0.25">
      <c r="B54" s="171"/>
      <c r="C54" s="171"/>
      <c r="D54" s="171"/>
      <c r="E54" s="171"/>
      <c r="F54" s="171"/>
      <c r="N54" s="408" t="s">
        <v>620</v>
      </c>
      <c r="O54" s="408">
        <v>11.14</v>
      </c>
      <c r="P54" s="408" t="s">
        <v>396</v>
      </c>
      <c r="Q54" s="409">
        <v>0</v>
      </c>
      <c r="R54" s="409">
        <v>67140000</v>
      </c>
    </row>
    <row r="55" spans="2:18" s="405" customFormat="1" ht="15" x14ac:dyDescent="0.25">
      <c r="B55" s="171"/>
      <c r="C55" s="171"/>
      <c r="D55" s="171"/>
      <c r="E55" s="171"/>
      <c r="F55" s="171"/>
      <c r="N55" s="408" t="s">
        <v>621</v>
      </c>
      <c r="O55" s="408">
        <v>10.68</v>
      </c>
      <c r="P55" s="408" t="s">
        <v>396</v>
      </c>
      <c r="Q55" s="409">
        <v>0</v>
      </c>
      <c r="R55" s="409">
        <v>67140000</v>
      </c>
    </row>
    <row r="56" spans="2:18" s="405" customFormat="1" ht="15" x14ac:dyDescent="0.25">
      <c r="B56" s="171"/>
      <c r="C56" s="171"/>
      <c r="D56" s="171"/>
      <c r="E56" s="171"/>
      <c r="F56" s="171"/>
      <c r="N56" s="408" t="s">
        <v>622</v>
      </c>
      <c r="O56" s="408">
        <v>16.78</v>
      </c>
      <c r="P56" s="408" t="s">
        <v>396</v>
      </c>
      <c r="Q56" s="409">
        <v>0</v>
      </c>
      <c r="R56" s="409">
        <v>67140000</v>
      </c>
    </row>
    <row r="57" spans="2:18" s="405" customFormat="1" ht="15" x14ac:dyDescent="0.25">
      <c r="B57" s="171"/>
      <c r="C57" s="171"/>
      <c r="D57" s="171"/>
      <c r="E57" s="171"/>
      <c r="F57" s="171"/>
      <c r="N57" s="408" t="s">
        <v>843</v>
      </c>
      <c r="O57" s="408">
        <v>8.4700000000000006</v>
      </c>
      <c r="P57" s="408" t="s">
        <v>396</v>
      </c>
      <c r="Q57" s="409">
        <v>0</v>
      </c>
      <c r="R57" s="409">
        <v>50820000</v>
      </c>
    </row>
    <row r="58" spans="2:18" s="405" customFormat="1" ht="15" x14ac:dyDescent="0.25">
      <c r="B58" s="171"/>
      <c r="C58" s="171"/>
      <c r="D58" s="171"/>
      <c r="E58" s="171"/>
      <c r="F58" s="171"/>
      <c r="N58" s="408" t="s">
        <v>820</v>
      </c>
      <c r="O58" s="408">
        <v>14.51</v>
      </c>
      <c r="P58" s="408" t="s">
        <v>396</v>
      </c>
      <c r="Q58" s="409">
        <v>0</v>
      </c>
      <c r="R58" s="409">
        <v>102900000</v>
      </c>
    </row>
    <row r="59" spans="2:18" s="405" customFormat="1" ht="15" x14ac:dyDescent="0.25">
      <c r="B59" s="171"/>
      <c r="C59" s="171"/>
      <c r="D59" s="171"/>
      <c r="E59" s="171"/>
      <c r="F59" s="171"/>
      <c r="N59" s="406" t="s">
        <v>25</v>
      </c>
      <c r="O59" s="410">
        <v>10867.889999999998</v>
      </c>
      <c r="P59" s="410">
        <v>48</v>
      </c>
      <c r="Q59" s="410">
        <v>0</v>
      </c>
      <c r="R59" s="410">
        <v>85213142739</v>
      </c>
    </row>
    <row r="60" spans="2:18" s="405" customFormat="1" ht="15" x14ac:dyDescent="0.25">
      <c r="B60" s="171"/>
      <c r="C60" s="171"/>
      <c r="D60" s="171"/>
      <c r="E60" s="171"/>
      <c r="F60" s="171"/>
    </row>
    <row r="61" spans="2:18" s="405" customFormat="1" ht="15" x14ac:dyDescent="0.25">
      <c r="B61" s="171"/>
      <c r="C61" s="171"/>
      <c r="D61" s="171"/>
      <c r="E61" s="171"/>
      <c r="F61" s="171"/>
    </row>
    <row r="62" spans="2:18" s="405" customFormat="1" ht="15" x14ac:dyDescent="0.25">
      <c r="B62" s="171"/>
      <c r="C62" s="171"/>
      <c r="D62" s="171"/>
      <c r="E62" s="171"/>
      <c r="F62" s="171"/>
    </row>
    <row r="63" spans="2:18" s="405" customFormat="1" ht="15" x14ac:dyDescent="0.25">
      <c r="B63" s="171"/>
      <c r="C63" s="171"/>
      <c r="D63" s="171"/>
      <c r="E63" s="171"/>
      <c r="F63" s="171"/>
    </row>
    <row r="64" spans="2:18" s="405" customFormat="1" ht="15" x14ac:dyDescent="0.25">
      <c r="B64" s="171"/>
      <c r="C64" s="171"/>
      <c r="D64" s="171"/>
      <c r="E64" s="171"/>
      <c r="F64" s="171"/>
    </row>
    <row r="65" spans="2:24" s="405" customFormat="1" ht="15" x14ac:dyDescent="0.25">
      <c r="B65" s="171"/>
      <c r="C65" s="171"/>
      <c r="D65" s="171"/>
      <c r="E65" s="171"/>
      <c r="F65" s="171"/>
      <c r="G65" s="481"/>
    </row>
    <row r="66" spans="2:24" s="405" customFormat="1" ht="15" x14ac:dyDescent="0.25">
      <c r="B66" s="171"/>
      <c r="C66" s="171"/>
      <c r="D66" s="171"/>
      <c r="E66" s="171"/>
      <c r="F66" s="171"/>
    </row>
    <row r="67" spans="2:24" s="405" customFormat="1" ht="15" x14ac:dyDescent="0.25">
      <c r="B67" s="171"/>
      <c r="C67" s="171"/>
      <c r="D67" s="171"/>
      <c r="E67" s="171"/>
      <c r="F67" s="171"/>
    </row>
    <row r="68" spans="2:24" s="405" customFormat="1" ht="15" x14ac:dyDescent="0.25">
      <c r="B68" s="171"/>
      <c r="C68" s="171"/>
      <c r="D68" s="171"/>
      <c r="E68" s="171"/>
      <c r="F68" s="171"/>
    </row>
    <row r="69" spans="2:24" s="405" customFormat="1" ht="15" x14ac:dyDescent="0.25">
      <c r="B69" s="171"/>
      <c r="C69" s="171"/>
      <c r="D69" s="171"/>
      <c r="E69" s="171"/>
      <c r="F69" s="171"/>
    </row>
    <row r="70" spans="2:24" s="405" customFormat="1" ht="15" x14ac:dyDescent="0.25">
      <c r="B70" s="171"/>
      <c r="C70" s="171"/>
      <c r="D70" s="171"/>
      <c r="E70" s="171"/>
      <c r="F70" s="171"/>
    </row>
    <row r="71" spans="2:24" s="405" customFormat="1" ht="15" x14ac:dyDescent="0.25">
      <c r="B71" s="171"/>
      <c r="C71" s="171"/>
      <c r="D71" s="171"/>
      <c r="E71" s="171"/>
      <c r="F71" s="171"/>
    </row>
    <row r="72" spans="2:24" s="405" customFormat="1" ht="15" x14ac:dyDescent="0.25">
      <c r="B72" s="171"/>
      <c r="C72" s="171"/>
      <c r="D72" s="171"/>
      <c r="E72" s="171"/>
      <c r="F72" s="171"/>
    </row>
    <row r="73" spans="2:24" s="405" customFormat="1" ht="15" x14ac:dyDescent="0.25">
      <c r="B73" s="171"/>
      <c r="C73" s="171"/>
      <c r="D73" s="171"/>
      <c r="E73" s="171"/>
      <c r="F73" s="171"/>
    </row>
    <row r="74" spans="2:24" s="405" customFormat="1" ht="15" x14ac:dyDescent="0.25">
      <c r="B74" s="171"/>
      <c r="C74" s="171"/>
      <c r="D74" s="171"/>
      <c r="E74" s="171"/>
      <c r="F74" s="171"/>
    </row>
    <row r="75" spans="2:24" s="405" customFormat="1" ht="15" x14ac:dyDescent="0.25">
      <c r="B75" s="171"/>
      <c r="C75" s="171"/>
      <c r="D75" s="171"/>
      <c r="E75" s="171"/>
      <c r="F75" s="171"/>
    </row>
    <row r="76" spans="2:24" s="405" customFormat="1" ht="15" x14ac:dyDescent="0.25">
      <c r="B76" s="171"/>
      <c r="C76" s="171"/>
      <c r="D76" s="171"/>
      <c r="E76" s="171"/>
      <c r="F76" s="171"/>
    </row>
    <row r="77" spans="2:24" s="405" customFormat="1" ht="15" x14ac:dyDescent="0.25">
      <c r="B77" s="171"/>
      <c r="C77" s="171"/>
      <c r="D77" s="171"/>
      <c r="E77" s="171"/>
      <c r="F77" s="171"/>
    </row>
    <row r="78" spans="2:24" s="405" customFormat="1" ht="15" x14ac:dyDescent="0.25">
      <c r="B78" s="171"/>
      <c r="C78" s="171"/>
      <c r="D78" s="171"/>
      <c r="E78" s="171"/>
      <c r="F78" s="171"/>
      <c r="T78" s="171"/>
      <c r="U78" s="171"/>
      <c r="V78" s="171"/>
      <c r="W78" s="171"/>
      <c r="X78" s="171"/>
    </row>
    <row r="79" spans="2:24" s="405" customFormat="1" ht="15" x14ac:dyDescent="0.25">
      <c r="B79" s="171"/>
      <c r="C79" s="171"/>
      <c r="D79" s="171"/>
      <c r="E79" s="171"/>
      <c r="F79" s="171"/>
      <c r="T79" s="171"/>
      <c r="U79" s="171"/>
      <c r="V79" s="171"/>
      <c r="W79" s="171"/>
      <c r="X79" s="171"/>
    </row>
    <row r="80" spans="2:24" s="405" customFormat="1" ht="15" x14ac:dyDescent="0.25">
      <c r="B80" s="171"/>
      <c r="C80" s="171"/>
      <c r="D80" s="171"/>
      <c r="E80" s="171"/>
      <c r="F80" s="171"/>
      <c r="T80" s="171"/>
      <c r="U80" s="171"/>
      <c r="V80" s="171"/>
      <c r="W80" s="171"/>
      <c r="X80" s="171"/>
    </row>
    <row r="81" spans="2:24" s="405" customFormat="1" ht="15" x14ac:dyDescent="0.25">
      <c r="B81" s="171"/>
      <c r="C81" s="171"/>
      <c r="D81" s="171"/>
      <c r="E81" s="171"/>
      <c r="F81" s="171"/>
      <c r="T81" s="171"/>
      <c r="U81" s="171"/>
      <c r="V81" s="171"/>
      <c r="W81" s="171"/>
      <c r="X81" s="171"/>
    </row>
    <row r="82" spans="2:24" s="405" customFormat="1" ht="15" x14ac:dyDescent="0.25">
      <c r="B82" s="171"/>
      <c r="C82" s="171"/>
      <c r="D82" s="171"/>
      <c r="E82" s="171"/>
      <c r="F82" s="171"/>
      <c r="T82" s="171"/>
      <c r="U82" s="171"/>
      <c r="V82" s="171"/>
      <c r="W82" s="171"/>
      <c r="X82" s="171"/>
    </row>
    <row r="83" spans="2:24" s="405" customFormat="1" ht="15" x14ac:dyDescent="0.25">
      <c r="B83" s="171"/>
      <c r="C83" s="171"/>
      <c r="D83" s="171"/>
      <c r="E83" s="171"/>
      <c r="F83" s="171"/>
      <c r="T83" s="171"/>
      <c r="U83" s="171"/>
      <c r="V83" s="171"/>
      <c r="W83" s="171"/>
      <c r="X83" s="171"/>
    </row>
    <row r="84" spans="2:24" s="405" customFormat="1" ht="15" x14ac:dyDescent="0.25">
      <c r="B84" s="171"/>
      <c r="C84" s="171"/>
      <c r="D84" s="171"/>
      <c r="E84" s="171"/>
      <c r="F84" s="171"/>
      <c r="T84" s="171"/>
      <c r="U84" s="171"/>
      <c r="V84" s="171"/>
      <c r="W84" s="171"/>
      <c r="X84" s="171"/>
    </row>
    <row r="85" spans="2:24" s="405" customFormat="1" ht="15" x14ac:dyDescent="0.25">
      <c r="B85" s="171"/>
      <c r="C85" s="171"/>
      <c r="D85" s="171"/>
      <c r="E85" s="171"/>
      <c r="F85" s="171"/>
      <c r="T85" s="171"/>
      <c r="U85" s="171"/>
      <c r="V85" s="171"/>
      <c r="W85" s="171"/>
      <c r="X85" s="171"/>
    </row>
    <row r="86" spans="2:24" s="405" customFormat="1" ht="15" x14ac:dyDescent="0.25">
      <c r="B86" s="171"/>
      <c r="C86" s="171"/>
      <c r="D86" s="171"/>
      <c r="E86" s="171"/>
      <c r="F86" s="171"/>
      <c r="T86" s="171"/>
      <c r="U86" s="171"/>
      <c r="V86" s="171"/>
      <c r="W86" s="171"/>
      <c r="X86" s="171"/>
    </row>
    <row r="87" spans="2:24" s="405" customFormat="1" ht="15" x14ac:dyDescent="0.25">
      <c r="B87" s="171"/>
      <c r="C87" s="171"/>
      <c r="D87" s="171"/>
      <c r="E87" s="171"/>
      <c r="F87" s="171"/>
      <c r="T87" s="171"/>
      <c r="U87" s="171"/>
      <c r="V87" s="171"/>
      <c r="W87" s="171"/>
      <c r="X87" s="171"/>
    </row>
    <row r="88" spans="2:24" s="405" customFormat="1" ht="15" x14ac:dyDescent="0.25">
      <c r="B88" s="171"/>
      <c r="C88" s="171"/>
      <c r="D88" s="171"/>
      <c r="E88" s="171"/>
      <c r="F88" s="171"/>
      <c r="T88" s="171"/>
      <c r="U88" s="171"/>
      <c r="V88" s="171"/>
      <c r="W88" s="171"/>
      <c r="X88" s="171"/>
    </row>
    <row r="89" spans="2:24" s="405" customFormat="1" ht="15" x14ac:dyDescent="0.25">
      <c r="B89" s="171"/>
      <c r="C89" s="171"/>
      <c r="D89" s="171"/>
      <c r="E89" s="171"/>
      <c r="F89" s="171"/>
      <c r="T89" s="171"/>
      <c r="U89" s="171"/>
      <c r="V89" s="171"/>
      <c r="W89" s="171"/>
      <c r="X89" s="171"/>
    </row>
    <row r="90" spans="2:24" s="405" customFormat="1" ht="15" x14ac:dyDescent="0.25">
      <c r="B90" s="171"/>
      <c r="C90" s="171"/>
      <c r="D90" s="171"/>
      <c r="E90" s="171"/>
      <c r="F90" s="171"/>
      <c r="T90" s="171"/>
      <c r="U90" s="171"/>
      <c r="V90" s="171"/>
      <c r="W90" s="171"/>
      <c r="X90" s="171"/>
    </row>
    <row r="91" spans="2:24" s="405" customFormat="1" ht="15" x14ac:dyDescent="0.25">
      <c r="B91" s="171"/>
      <c r="C91" s="171"/>
      <c r="D91" s="171"/>
      <c r="E91" s="171"/>
      <c r="F91" s="171"/>
      <c r="H91" s="171"/>
      <c r="I91" s="171"/>
      <c r="J91" s="171"/>
      <c r="K91" s="171"/>
      <c r="L91" s="171"/>
      <c r="T91" s="171"/>
      <c r="U91" s="171"/>
      <c r="V91" s="171"/>
      <c r="W91" s="171"/>
      <c r="X91" s="171"/>
    </row>
    <row r="92" spans="2:24" s="405" customFormat="1" ht="15" x14ac:dyDescent="0.25">
      <c r="B92" s="171"/>
      <c r="C92" s="171"/>
      <c r="D92" s="171"/>
      <c r="E92" s="171"/>
      <c r="F92" s="171"/>
      <c r="H92" s="171"/>
      <c r="I92" s="171"/>
      <c r="J92" s="171"/>
      <c r="K92" s="171"/>
      <c r="L92" s="171"/>
      <c r="T92" s="171"/>
      <c r="U92" s="171"/>
      <c r="V92" s="171"/>
      <c r="W92" s="171"/>
      <c r="X92" s="171"/>
    </row>
    <row r="93" spans="2:24" s="405" customFormat="1" ht="15" x14ac:dyDescent="0.25">
      <c r="B93" s="171"/>
      <c r="C93" s="171"/>
      <c r="D93" s="171"/>
      <c r="E93" s="171"/>
      <c r="F93" s="171"/>
      <c r="H93" s="171"/>
      <c r="I93" s="171"/>
      <c r="J93" s="171"/>
      <c r="K93" s="171"/>
      <c r="L93" s="171"/>
      <c r="T93" s="171"/>
      <c r="U93" s="171"/>
      <c r="V93" s="171"/>
      <c r="W93" s="171"/>
      <c r="X93" s="171"/>
    </row>
    <row r="94" spans="2:24" s="405" customFormat="1" ht="15" x14ac:dyDescent="0.25">
      <c r="B94" s="171"/>
      <c r="C94" s="171"/>
      <c r="D94" s="171"/>
      <c r="E94" s="171"/>
      <c r="F94" s="171"/>
      <c r="H94" s="171"/>
      <c r="I94" s="171"/>
      <c r="J94" s="171"/>
      <c r="K94" s="171"/>
      <c r="L94" s="171"/>
      <c r="M94" s="171"/>
      <c r="T94" s="171"/>
      <c r="U94" s="171"/>
      <c r="V94" s="171"/>
      <c r="W94" s="171"/>
      <c r="X94" s="171"/>
    </row>
    <row r="95" spans="2:24" s="405" customFormat="1" ht="15" x14ac:dyDescent="0.25">
      <c r="B95" s="171"/>
      <c r="C95" s="171"/>
      <c r="D95" s="171"/>
      <c r="E95" s="171"/>
      <c r="F95" s="171"/>
      <c r="H95" s="171"/>
      <c r="I95" s="171"/>
      <c r="J95" s="171"/>
      <c r="K95" s="171"/>
      <c r="L95" s="171"/>
      <c r="M95" s="171"/>
      <c r="T95" s="171"/>
      <c r="U95" s="171"/>
      <c r="V95" s="171"/>
      <c r="W95" s="171"/>
      <c r="X95" s="171"/>
    </row>
    <row r="96" spans="2:24" s="405" customFormat="1" ht="15" x14ac:dyDescent="0.25">
      <c r="B96" s="171"/>
      <c r="C96" s="171"/>
      <c r="D96" s="171"/>
      <c r="E96" s="171"/>
      <c r="F96" s="171"/>
      <c r="H96" s="171"/>
      <c r="I96" s="171"/>
      <c r="J96" s="171"/>
      <c r="K96" s="171"/>
      <c r="L96" s="171"/>
      <c r="M96" s="171"/>
      <c r="T96" s="171"/>
      <c r="U96" s="171"/>
      <c r="V96" s="171"/>
      <c r="W96" s="171"/>
      <c r="X96" s="171"/>
    </row>
    <row r="97" spans="1:24" s="405" customFormat="1" ht="15" x14ac:dyDescent="0.25">
      <c r="B97" s="171"/>
      <c r="C97" s="171"/>
      <c r="D97" s="171"/>
      <c r="E97" s="171"/>
      <c r="F97" s="171"/>
      <c r="H97" s="171"/>
      <c r="I97" s="171"/>
      <c r="J97" s="171"/>
      <c r="K97" s="171"/>
      <c r="L97" s="171"/>
      <c r="M97" s="171"/>
      <c r="T97" s="171"/>
      <c r="U97" s="171"/>
      <c r="V97" s="171"/>
      <c r="W97" s="171"/>
      <c r="X97" s="171"/>
    </row>
    <row r="98" spans="1:24" s="405" customFormat="1" ht="15" x14ac:dyDescent="0.25">
      <c r="B98" s="171"/>
      <c r="C98" s="171"/>
      <c r="D98" s="171"/>
      <c r="E98" s="171"/>
      <c r="F98" s="171"/>
      <c r="H98" s="171"/>
      <c r="I98" s="171"/>
      <c r="J98" s="171"/>
      <c r="K98" s="171"/>
      <c r="L98" s="171"/>
      <c r="M98" s="171"/>
      <c r="T98" s="171"/>
      <c r="U98" s="171"/>
      <c r="V98" s="171"/>
      <c r="W98" s="171"/>
      <c r="X98" s="171"/>
    </row>
    <row r="99" spans="1:24" s="405" customFormat="1" ht="15" x14ac:dyDescent="0.25">
      <c r="B99" s="171"/>
      <c r="C99" s="171"/>
      <c r="D99" s="171"/>
      <c r="E99" s="171"/>
      <c r="F99" s="171"/>
      <c r="H99" s="171"/>
      <c r="I99" s="171"/>
      <c r="J99" s="171"/>
      <c r="K99" s="171"/>
      <c r="L99" s="171"/>
      <c r="M99" s="171"/>
      <c r="T99" s="171"/>
      <c r="U99" s="171"/>
      <c r="V99" s="171"/>
      <c r="W99" s="171"/>
      <c r="X99" s="171"/>
    </row>
    <row r="100" spans="1:24" s="405" customFormat="1" ht="15" x14ac:dyDescent="0.25">
      <c r="B100" s="171"/>
      <c r="C100" s="171"/>
      <c r="D100" s="171"/>
      <c r="E100" s="171"/>
      <c r="F100" s="171"/>
      <c r="H100" s="171"/>
      <c r="I100" s="171"/>
      <c r="J100" s="171"/>
      <c r="K100" s="171"/>
      <c r="L100" s="171"/>
      <c r="M100" s="171"/>
      <c r="T100" s="171"/>
      <c r="U100" s="171"/>
      <c r="V100" s="171"/>
      <c r="W100" s="171"/>
      <c r="X100" s="171"/>
    </row>
    <row r="101" spans="1:24" s="405" customFormat="1" ht="15" x14ac:dyDescent="0.25">
      <c r="B101" s="171"/>
      <c r="C101" s="171"/>
      <c r="D101" s="171"/>
      <c r="E101" s="171"/>
      <c r="F101" s="171"/>
      <c r="H101" s="171"/>
      <c r="I101" s="171"/>
      <c r="J101" s="171"/>
      <c r="K101" s="171"/>
      <c r="L101" s="171"/>
      <c r="M101" s="171"/>
      <c r="T101" s="171"/>
      <c r="U101" s="171"/>
      <c r="V101" s="171"/>
      <c r="W101" s="171"/>
      <c r="X101" s="171"/>
    </row>
    <row r="102" spans="1:24" s="405" customFormat="1" ht="15" x14ac:dyDescent="0.25">
      <c r="B102" s="171"/>
      <c r="C102" s="171"/>
      <c r="D102" s="171"/>
      <c r="E102" s="171"/>
      <c r="F102" s="171"/>
      <c r="H102" s="171"/>
      <c r="I102" s="171"/>
      <c r="J102" s="171"/>
      <c r="K102" s="171"/>
      <c r="L102" s="171"/>
      <c r="M102" s="171"/>
      <c r="T102" s="171"/>
      <c r="U102" s="171"/>
      <c r="V102" s="171"/>
      <c r="W102" s="171"/>
      <c r="X102" s="171"/>
    </row>
    <row r="103" spans="1:24" s="405" customFormat="1" ht="15" x14ac:dyDescent="0.25">
      <c r="B103" s="171"/>
      <c r="C103" s="171"/>
      <c r="D103" s="171"/>
      <c r="E103" s="171"/>
      <c r="F103" s="171"/>
      <c r="H103" s="171"/>
      <c r="I103" s="171"/>
      <c r="J103" s="171"/>
      <c r="K103" s="171"/>
      <c r="L103" s="171"/>
      <c r="M103" s="171"/>
      <c r="T103" s="171"/>
      <c r="U103" s="171"/>
      <c r="V103" s="171"/>
      <c r="W103" s="171"/>
      <c r="X103" s="171"/>
    </row>
    <row r="104" spans="1:24" s="405" customFormat="1" ht="15" x14ac:dyDescent="0.25">
      <c r="B104" s="171"/>
      <c r="C104" s="171"/>
      <c r="D104" s="171"/>
      <c r="E104" s="171"/>
      <c r="F104" s="171"/>
      <c r="H104" s="171"/>
      <c r="I104" s="171"/>
      <c r="J104" s="171"/>
      <c r="K104" s="171"/>
      <c r="L104" s="171"/>
      <c r="M104" s="171"/>
      <c r="T104" s="171"/>
      <c r="U104" s="171"/>
      <c r="V104" s="171"/>
      <c r="W104" s="171"/>
      <c r="X104" s="171"/>
    </row>
    <row r="105" spans="1:24" s="405" customFormat="1" ht="15" x14ac:dyDescent="0.25">
      <c r="A105" s="171"/>
      <c r="B105" s="171"/>
      <c r="C105" s="171"/>
      <c r="D105" s="171"/>
      <c r="E105" s="171"/>
      <c r="F105" s="171"/>
      <c r="H105" s="171"/>
      <c r="I105" s="171"/>
      <c r="J105" s="171"/>
      <c r="K105" s="171"/>
      <c r="L105" s="171"/>
      <c r="M105" s="171"/>
      <c r="T105" s="171"/>
      <c r="U105" s="171"/>
      <c r="V105" s="171"/>
      <c r="W105" s="171"/>
      <c r="X105" s="171"/>
    </row>
    <row r="106" spans="1:24" ht="15" x14ac:dyDescent="0.25">
      <c r="C106" s="171"/>
      <c r="G106" s="405"/>
      <c r="N106" s="405"/>
      <c r="O106" s="405"/>
      <c r="P106" s="405"/>
      <c r="Q106" s="405"/>
      <c r="R106" s="405"/>
    </row>
    <row r="107" spans="1:24" ht="15" x14ac:dyDescent="0.25">
      <c r="C107" s="171"/>
      <c r="G107" s="405"/>
      <c r="N107" s="405"/>
      <c r="O107" s="405"/>
      <c r="P107" s="405"/>
      <c r="Q107" s="405"/>
      <c r="R107" s="405"/>
    </row>
    <row r="108" spans="1:24" ht="15" x14ac:dyDescent="0.25">
      <c r="C108" s="171"/>
      <c r="G108" s="405"/>
      <c r="N108" s="405"/>
      <c r="O108" s="405"/>
      <c r="P108" s="405"/>
      <c r="Q108" s="405"/>
      <c r="R108" s="405"/>
    </row>
    <row r="109" spans="1:24" ht="15" x14ac:dyDescent="0.25">
      <c r="C109" s="171"/>
      <c r="G109" s="405"/>
      <c r="N109" s="405"/>
      <c r="O109" s="405"/>
      <c r="P109" s="405"/>
      <c r="Q109" s="405"/>
      <c r="R109" s="405"/>
    </row>
    <row r="110" spans="1:24" ht="15" x14ac:dyDescent="0.25">
      <c r="C110" s="171"/>
      <c r="G110" s="405"/>
      <c r="N110" s="405"/>
      <c r="O110" s="405"/>
      <c r="P110" s="405"/>
      <c r="Q110" s="405"/>
      <c r="R110" s="405"/>
    </row>
    <row r="111" spans="1:24" ht="15" x14ac:dyDescent="0.25">
      <c r="C111" s="171"/>
      <c r="G111" s="405"/>
      <c r="N111" s="405"/>
      <c r="O111" s="405"/>
      <c r="P111" s="405"/>
      <c r="Q111" s="405"/>
      <c r="R111" s="405"/>
    </row>
    <row r="112" spans="1:24" ht="15" x14ac:dyDescent="0.25">
      <c r="C112" s="171"/>
      <c r="G112" s="405"/>
      <c r="N112" s="405"/>
      <c r="O112" s="405"/>
      <c r="P112" s="405"/>
      <c r="Q112" s="405"/>
      <c r="R112" s="405"/>
    </row>
    <row r="113" spans="3:18" ht="15" x14ac:dyDescent="0.25">
      <c r="C113" s="171"/>
      <c r="G113" s="405"/>
      <c r="N113" s="405"/>
      <c r="O113" s="405"/>
      <c r="P113" s="405"/>
      <c r="Q113" s="405"/>
      <c r="R113" s="405"/>
    </row>
    <row r="114" spans="3:18" ht="15" x14ac:dyDescent="0.25">
      <c r="C114" s="171"/>
      <c r="G114" s="405"/>
      <c r="N114" s="405"/>
      <c r="O114" s="405"/>
      <c r="P114" s="405"/>
      <c r="Q114" s="405"/>
      <c r="R114" s="405"/>
    </row>
    <row r="115" spans="3:18" ht="15" x14ac:dyDescent="0.25">
      <c r="C115" s="171"/>
      <c r="G115" s="405"/>
      <c r="N115" s="405"/>
      <c r="O115" s="405"/>
      <c r="P115" s="405"/>
      <c r="Q115" s="405"/>
      <c r="R115" s="405"/>
    </row>
    <row r="116" spans="3:18" ht="15" x14ac:dyDescent="0.25">
      <c r="C116" s="171"/>
      <c r="G116" s="405"/>
      <c r="N116" s="405"/>
      <c r="O116" s="405"/>
      <c r="P116" s="405"/>
      <c r="Q116" s="405"/>
      <c r="R116" s="405"/>
    </row>
    <row r="117" spans="3:18" ht="15" x14ac:dyDescent="0.25">
      <c r="C117" s="171"/>
      <c r="G117" s="405"/>
      <c r="N117" s="405"/>
      <c r="O117" s="405"/>
      <c r="P117" s="405"/>
      <c r="Q117" s="405"/>
      <c r="R117" s="405"/>
    </row>
    <row r="118" spans="3:18" ht="15" x14ac:dyDescent="0.25">
      <c r="C118" s="171"/>
      <c r="G118" s="405"/>
      <c r="N118" s="405"/>
      <c r="O118" s="405"/>
      <c r="P118" s="405"/>
      <c r="Q118" s="405"/>
      <c r="R118" s="405"/>
    </row>
    <row r="119" spans="3:18" ht="15" x14ac:dyDescent="0.25">
      <c r="C119" s="171"/>
      <c r="G119" s="405"/>
      <c r="N119" s="405"/>
      <c r="O119" s="405"/>
      <c r="P119" s="405"/>
      <c r="Q119" s="405"/>
      <c r="R119" s="405"/>
    </row>
    <row r="120" spans="3:18" ht="15" x14ac:dyDescent="0.25">
      <c r="C120" s="171"/>
      <c r="G120" s="405"/>
      <c r="N120" s="405"/>
      <c r="O120" s="405"/>
      <c r="P120" s="405"/>
      <c r="Q120" s="405"/>
      <c r="R120" s="405"/>
    </row>
    <row r="121" spans="3:18" ht="15" x14ac:dyDescent="0.25">
      <c r="C121" s="171"/>
      <c r="G121" s="405"/>
      <c r="N121" s="405"/>
      <c r="O121" s="405"/>
      <c r="P121" s="405"/>
      <c r="Q121" s="405"/>
      <c r="R121" s="405"/>
    </row>
    <row r="122" spans="3:18" ht="15" x14ac:dyDescent="0.25">
      <c r="C122" s="171"/>
      <c r="G122" s="405"/>
      <c r="N122" s="405"/>
      <c r="O122" s="405"/>
      <c r="P122" s="405"/>
      <c r="Q122" s="405"/>
      <c r="R122" s="405"/>
    </row>
    <row r="123" spans="3:18" ht="15" x14ac:dyDescent="0.25">
      <c r="C123" s="171"/>
      <c r="G123" s="405"/>
      <c r="N123" s="405"/>
      <c r="O123" s="405"/>
      <c r="P123" s="405"/>
      <c r="Q123" s="405"/>
      <c r="R123" s="405"/>
    </row>
    <row r="124" spans="3:18" ht="15" x14ac:dyDescent="0.25">
      <c r="C124" s="171"/>
      <c r="G124" s="405"/>
      <c r="N124" s="405"/>
      <c r="O124" s="405"/>
      <c r="P124" s="405"/>
      <c r="Q124" s="405"/>
      <c r="R124" s="405"/>
    </row>
    <row r="125" spans="3:18" ht="15" x14ac:dyDescent="0.25">
      <c r="C125" s="171"/>
      <c r="G125" s="405"/>
      <c r="N125" s="405"/>
      <c r="O125" s="405"/>
      <c r="P125" s="405"/>
      <c r="Q125" s="405"/>
      <c r="R125" s="405"/>
    </row>
    <row r="126" spans="3:18" ht="15" x14ac:dyDescent="0.25">
      <c r="C126" s="171"/>
      <c r="G126" s="405"/>
      <c r="N126" s="405"/>
      <c r="O126" s="405"/>
      <c r="P126" s="405"/>
      <c r="Q126" s="405"/>
      <c r="R126" s="405"/>
    </row>
    <row r="127" spans="3:18" ht="15" x14ac:dyDescent="0.25">
      <c r="C127" s="171"/>
      <c r="G127" s="405"/>
      <c r="N127" s="405"/>
      <c r="O127" s="405"/>
      <c r="P127" s="405"/>
      <c r="Q127" s="405"/>
      <c r="R127" s="405"/>
    </row>
    <row r="128" spans="3:18" ht="15" x14ac:dyDescent="0.25">
      <c r="C128" s="171"/>
      <c r="G128" s="405"/>
      <c r="N128" s="405"/>
      <c r="O128" s="405"/>
      <c r="P128" s="405"/>
      <c r="Q128" s="405"/>
      <c r="R128" s="405"/>
    </row>
    <row r="129" spans="3:18" ht="15" x14ac:dyDescent="0.25">
      <c r="C129" s="171"/>
      <c r="G129" s="405"/>
      <c r="N129" s="405"/>
      <c r="O129" s="405"/>
      <c r="P129" s="405"/>
      <c r="Q129" s="405"/>
      <c r="R129" s="405"/>
    </row>
    <row r="130" spans="3:18" ht="15" x14ac:dyDescent="0.25">
      <c r="C130" s="171"/>
      <c r="G130" s="405"/>
      <c r="N130" s="405"/>
      <c r="O130" s="405"/>
      <c r="P130" s="405"/>
      <c r="Q130" s="405"/>
      <c r="R130" s="405"/>
    </row>
    <row r="131" spans="3:18" ht="15" x14ac:dyDescent="0.25">
      <c r="C131" s="171"/>
      <c r="G131" s="405"/>
      <c r="N131" s="405"/>
      <c r="O131" s="405"/>
      <c r="P131" s="405"/>
      <c r="Q131" s="405"/>
      <c r="R131" s="405"/>
    </row>
    <row r="132" spans="3:18" ht="15" x14ac:dyDescent="0.25">
      <c r="C132" s="171"/>
      <c r="G132" s="405"/>
      <c r="N132" s="405"/>
      <c r="O132" s="405"/>
      <c r="P132" s="405"/>
      <c r="Q132" s="405"/>
      <c r="R132" s="405"/>
    </row>
    <row r="133" spans="3:18" ht="15" x14ac:dyDescent="0.25">
      <c r="C133" s="171"/>
      <c r="G133" s="405"/>
      <c r="N133" s="405"/>
      <c r="O133" s="405"/>
      <c r="P133" s="405"/>
      <c r="Q133" s="405"/>
      <c r="R133" s="405"/>
    </row>
    <row r="134" spans="3:18" ht="15" x14ac:dyDescent="0.25">
      <c r="C134" s="171"/>
      <c r="G134" s="405"/>
      <c r="N134" s="405"/>
      <c r="O134" s="405"/>
      <c r="P134" s="405"/>
      <c r="Q134" s="405"/>
      <c r="R134" s="405"/>
    </row>
    <row r="135" spans="3:18" ht="15" x14ac:dyDescent="0.25">
      <c r="C135" s="171"/>
      <c r="G135" s="405"/>
      <c r="N135" s="405"/>
      <c r="O135" s="405"/>
      <c r="P135" s="405"/>
      <c r="Q135" s="405"/>
      <c r="R135" s="405"/>
    </row>
    <row r="136" spans="3:18" ht="15" x14ac:dyDescent="0.25">
      <c r="C136" s="171"/>
      <c r="G136" s="405"/>
      <c r="N136" s="405"/>
      <c r="O136" s="405"/>
      <c r="P136" s="405"/>
      <c r="Q136" s="405"/>
      <c r="R136" s="405"/>
    </row>
    <row r="137" spans="3:18" ht="15" x14ac:dyDescent="0.25">
      <c r="C137" s="171"/>
      <c r="G137" s="405"/>
      <c r="N137" s="405"/>
      <c r="O137" s="405"/>
      <c r="P137" s="405"/>
      <c r="Q137" s="405"/>
      <c r="R137" s="405"/>
    </row>
    <row r="138" spans="3:18" ht="15" x14ac:dyDescent="0.25">
      <c r="C138" s="171"/>
      <c r="G138" s="405"/>
      <c r="N138" s="405"/>
      <c r="O138" s="405"/>
      <c r="P138" s="405"/>
      <c r="Q138" s="405"/>
      <c r="R138" s="405"/>
    </row>
    <row r="139" spans="3:18" ht="15" x14ac:dyDescent="0.25">
      <c r="C139" s="171"/>
      <c r="G139" s="405"/>
      <c r="N139" s="405"/>
      <c r="O139" s="405"/>
      <c r="P139" s="405"/>
      <c r="Q139" s="405"/>
      <c r="R139" s="405"/>
    </row>
    <row r="140" spans="3:18" ht="15" x14ac:dyDescent="0.25">
      <c r="C140" s="171"/>
      <c r="G140" s="405"/>
      <c r="N140" s="405"/>
      <c r="O140" s="405"/>
      <c r="P140" s="405"/>
      <c r="Q140" s="405"/>
      <c r="R140" s="405"/>
    </row>
    <row r="141" spans="3:18" ht="15" x14ac:dyDescent="0.25">
      <c r="C141" s="171"/>
      <c r="G141" s="405"/>
      <c r="N141" s="405"/>
      <c r="O141" s="405"/>
      <c r="P141" s="405"/>
      <c r="Q141" s="405"/>
      <c r="R141" s="405"/>
    </row>
    <row r="142" spans="3:18" ht="15" x14ac:dyDescent="0.25">
      <c r="C142" s="171"/>
      <c r="G142" s="405"/>
      <c r="N142" s="405"/>
      <c r="O142" s="405"/>
      <c r="P142" s="405"/>
      <c r="Q142" s="405"/>
      <c r="R142" s="405"/>
    </row>
    <row r="143" spans="3:18" ht="15" x14ac:dyDescent="0.25">
      <c r="C143" s="171"/>
      <c r="G143" s="405"/>
      <c r="N143" s="405"/>
      <c r="O143" s="405"/>
      <c r="P143" s="405"/>
      <c r="Q143" s="405"/>
      <c r="R143" s="405"/>
    </row>
    <row r="144" spans="3:18" ht="15" x14ac:dyDescent="0.25">
      <c r="C144" s="171"/>
      <c r="G144" s="405"/>
      <c r="N144" s="405"/>
      <c r="O144" s="405"/>
      <c r="P144" s="405"/>
      <c r="Q144" s="405"/>
      <c r="R144" s="405"/>
    </row>
    <row r="145" spans="3:18" ht="15" x14ac:dyDescent="0.25">
      <c r="C145" s="171"/>
      <c r="G145" s="405"/>
      <c r="N145" s="405"/>
      <c r="O145" s="405"/>
      <c r="P145" s="405"/>
      <c r="Q145" s="405"/>
      <c r="R145" s="405"/>
    </row>
    <row r="146" spans="3:18" ht="15" x14ac:dyDescent="0.25">
      <c r="C146" s="171"/>
      <c r="G146" s="405"/>
    </row>
    <row r="147" spans="3:18" ht="15" x14ac:dyDescent="0.25">
      <c r="C147" s="171"/>
      <c r="G147" s="405"/>
    </row>
    <row r="148" spans="3:18" ht="15" x14ac:dyDescent="0.25">
      <c r="C148" s="171"/>
      <c r="G148" s="405"/>
    </row>
    <row r="149" spans="3:18" ht="15" x14ac:dyDescent="0.25">
      <c r="C149" s="171"/>
      <c r="G149" s="405"/>
    </row>
    <row r="150" spans="3:18" ht="15" x14ac:dyDescent="0.25">
      <c r="C150" s="171"/>
      <c r="G150" s="405"/>
    </row>
    <row r="151" spans="3:18" ht="15" x14ac:dyDescent="0.25">
      <c r="C151" s="171"/>
      <c r="G151" s="405"/>
    </row>
    <row r="152" spans="3:18" ht="15" x14ac:dyDescent="0.25">
      <c r="C152" s="171"/>
      <c r="G152" s="405"/>
    </row>
    <row r="153" spans="3:18" ht="15" x14ac:dyDescent="0.25">
      <c r="C153" s="171"/>
      <c r="G153" s="405"/>
    </row>
    <row r="154" spans="3:18" ht="15" x14ac:dyDescent="0.25">
      <c r="C154" s="171"/>
      <c r="G154" s="405"/>
    </row>
    <row r="155" spans="3:18" ht="15" x14ac:dyDescent="0.25">
      <c r="C155" s="171"/>
      <c r="G155" s="405"/>
    </row>
    <row r="156" spans="3:18" ht="15" x14ac:dyDescent="0.25">
      <c r="C156" s="171"/>
      <c r="G156" s="405"/>
    </row>
    <row r="157" spans="3:18" ht="15" x14ac:dyDescent="0.25">
      <c r="C157" s="171"/>
      <c r="G157" s="405"/>
    </row>
    <row r="158" spans="3:18" ht="15" x14ac:dyDescent="0.25">
      <c r="C158" s="171"/>
      <c r="G158" s="405"/>
    </row>
    <row r="159" spans="3:18" ht="15" x14ac:dyDescent="0.25">
      <c r="C159" s="171"/>
      <c r="G159" s="405"/>
    </row>
    <row r="160" spans="3:18" ht="15" x14ac:dyDescent="0.25">
      <c r="C160" s="171"/>
      <c r="G160" s="405"/>
    </row>
    <row r="161" spans="3:7" ht="15" x14ac:dyDescent="0.25">
      <c r="C161" s="171"/>
      <c r="G161" s="405"/>
    </row>
    <row r="162" spans="3:7" ht="15" x14ac:dyDescent="0.25">
      <c r="C162" s="171"/>
      <c r="G162" s="405"/>
    </row>
    <row r="163" spans="3:7" ht="15" x14ac:dyDescent="0.25">
      <c r="C163" s="171"/>
      <c r="G163" s="405"/>
    </row>
    <row r="164" spans="3:7" ht="15" x14ac:dyDescent="0.25">
      <c r="C164" s="171"/>
      <c r="G164" s="405"/>
    </row>
    <row r="165" spans="3:7" ht="15" x14ac:dyDescent="0.25">
      <c r="C165" s="171"/>
      <c r="G165" s="405"/>
    </row>
    <row r="166" spans="3:7" ht="15" x14ac:dyDescent="0.25">
      <c r="C166" s="171"/>
      <c r="G166" s="405"/>
    </row>
    <row r="167" spans="3:7" ht="15" x14ac:dyDescent="0.25">
      <c r="C167" s="171"/>
      <c r="G167" s="405"/>
    </row>
    <row r="168" spans="3:7" ht="15" x14ac:dyDescent="0.25">
      <c r="C168" s="171"/>
      <c r="G168" s="405"/>
    </row>
    <row r="169" spans="3:7" ht="15" x14ac:dyDescent="0.25">
      <c r="C169" s="171"/>
      <c r="G169" s="405"/>
    </row>
    <row r="170" spans="3:7" ht="15" x14ac:dyDescent="0.25">
      <c r="C170" s="171"/>
      <c r="G170" s="405"/>
    </row>
    <row r="171" spans="3:7" ht="15" x14ac:dyDescent="0.25">
      <c r="C171" s="171"/>
      <c r="G171" s="405"/>
    </row>
    <row r="172" spans="3:7" ht="15" x14ac:dyDescent="0.25">
      <c r="C172" s="171"/>
      <c r="G172" s="405"/>
    </row>
    <row r="173" spans="3:7" ht="15" x14ac:dyDescent="0.25">
      <c r="C173" s="171"/>
      <c r="G173" s="405"/>
    </row>
    <row r="174" spans="3:7" ht="15" x14ac:dyDescent="0.25">
      <c r="C174" s="171"/>
      <c r="G174" s="405"/>
    </row>
    <row r="175" spans="3:7" ht="15" x14ac:dyDescent="0.25">
      <c r="C175" s="171"/>
      <c r="G175" s="405"/>
    </row>
    <row r="176" spans="3:7" ht="15" x14ac:dyDescent="0.25">
      <c r="C176" s="171"/>
      <c r="G176" s="405"/>
    </row>
    <row r="177" spans="3:7" ht="15" x14ac:dyDescent="0.25">
      <c r="C177" s="171"/>
      <c r="G177" s="405"/>
    </row>
    <row r="178" spans="3:7" ht="15" x14ac:dyDescent="0.25">
      <c r="C178" s="171"/>
      <c r="G178" s="405"/>
    </row>
    <row r="179" spans="3:7" ht="15" x14ac:dyDescent="0.25">
      <c r="C179" s="171"/>
      <c r="G179" s="405"/>
    </row>
    <row r="180" spans="3:7" ht="15" x14ac:dyDescent="0.25">
      <c r="C180" s="171"/>
      <c r="G180" s="405"/>
    </row>
    <row r="181" spans="3:7" ht="15" x14ac:dyDescent="0.25">
      <c r="C181" s="171"/>
      <c r="G181" s="405"/>
    </row>
    <row r="182" spans="3:7" ht="15" x14ac:dyDescent="0.25">
      <c r="C182" s="171"/>
      <c r="G182" s="405"/>
    </row>
    <row r="183" spans="3:7" ht="15" x14ac:dyDescent="0.25">
      <c r="C183" s="171"/>
      <c r="G183" s="405"/>
    </row>
    <row r="184" spans="3:7" ht="15" x14ac:dyDescent="0.25">
      <c r="C184" s="171"/>
      <c r="G184" s="405"/>
    </row>
    <row r="185" spans="3:7" ht="15" x14ac:dyDescent="0.25">
      <c r="C185" s="171"/>
      <c r="G185" s="405"/>
    </row>
    <row r="186" spans="3:7" ht="15" x14ac:dyDescent="0.25">
      <c r="C186" s="171"/>
      <c r="G186" s="405"/>
    </row>
    <row r="187" spans="3:7" ht="15" x14ac:dyDescent="0.25">
      <c r="C187" s="171"/>
      <c r="G187" s="405"/>
    </row>
    <row r="188" spans="3:7" ht="15" x14ac:dyDescent="0.25">
      <c r="C188" s="171"/>
      <c r="G188" s="405"/>
    </row>
    <row r="189" spans="3:7" ht="15" x14ac:dyDescent="0.25">
      <c r="C189" s="171"/>
      <c r="G189" s="405"/>
    </row>
    <row r="190" spans="3:7" ht="15" x14ac:dyDescent="0.25">
      <c r="C190" s="171"/>
      <c r="G190" s="405"/>
    </row>
    <row r="191" spans="3:7" ht="15" x14ac:dyDescent="0.25">
      <c r="C191" s="171"/>
      <c r="G191" s="405"/>
    </row>
    <row r="192" spans="3:7" ht="15" x14ac:dyDescent="0.25">
      <c r="C192" s="171"/>
      <c r="G192" s="405"/>
    </row>
    <row r="193" spans="3:7" ht="15" x14ac:dyDescent="0.25">
      <c r="C193" s="171"/>
      <c r="G193" s="405"/>
    </row>
    <row r="194" spans="3:7" ht="15" x14ac:dyDescent="0.25">
      <c r="C194" s="171"/>
      <c r="G194" s="405"/>
    </row>
    <row r="195" spans="3:7" ht="15" x14ac:dyDescent="0.25">
      <c r="C195" s="171"/>
    </row>
    <row r="196" spans="3:7" ht="15" x14ac:dyDescent="0.25">
      <c r="C196" s="171"/>
    </row>
    <row r="197" spans="3:7" ht="15" x14ac:dyDescent="0.25">
      <c r="C197" s="171"/>
    </row>
    <row r="198" spans="3:7" ht="15" x14ac:dyDescent="0.25">
      <c r="C198" s="171"/>
    </row>
    <row r="199" spans="3:7" ht="15" x14ac:dyDescent="0.25">
      <c r="C199" s="171"/>
    </row>
    <row r="200" spans="3:7" ht="15" x14ac:dyDescent="0.25">
      <c r="C200" s="171"/>
    </row>
    <row r="201" spans="3:7" ht="15" x14ac:dyDescent="0.25">
      <c r="C201" s="171"/>
    </row>
    <row r="202" spans="3:7" ht="15" x14ac:dyDescent="0.25">
      <c r="C202" s="171"/>
    </row>
    <row r="203" spans="3:7" ht="15" x14ac:dyDescent="0.25">
      <c r="C203" s="171"/>
    </row>
    <row r="204" spans="3:7" ht="15" x14ac:dyDescent="0.25">
      <c r="C204" s="171"/>
    </row>
    <row r="205" spans="3:7" ht="15" x14ac:dyDescent="0.25">
      <c r="C205" s="171"/>
    </row>
    <row r="206" spans="3:7" ht="15" x14ac:dyDescent="0.25">
      <c r="C206" s="171"/>
    </row>
    <row r="207" spans="3:7" ht="15" x14ac:dyDescent="0.25">
      <c r="C207" s="171"/>
    </row>
    <row r="208" spans="3:7" ht="15" x14ac:dyDescent="0.25">
      <c r="C208" s="171"/>
    </row>
    <row r="209" spans="3:3" ht="15" x14ac:dyDescent="0.25">
      <c r="C209" s="171"/>
    </row>
    <row r="210" spans="3:3" ht="15" x14ac:dyDescent="0.25">
      <c r="C210" s="171"/>
    </row>
    <row r="211" spans="3:3" ht="15" x14ac:dyDescent="0.25">
      <c r="C211" s="171"/>
    </row>
    <row r="212" spans="3:3" ht="15" x14ac:dyDescent="0.25">
      <c r="C212" s="171"/>
    </row>
    <row r="213" spans="3:3" ht="15" x14ac:dyDescent="0.25">
      <c r="C213" s="171"/>
    </row>
    <row r="214" spans="3:3" ht="15" x14ac:dyDescent="0.25">
      <c r="C214" s="171"/>
    </row>
    <row r="215" spans="3:3" ht="15" x14ac:dyDescent="0.25">
      <c r="C215" s="171"/>
    </row>
    <row r="216" spans="3:3" ht="15" x14ac:dyDescent="0.25">
      <c r="C216" s="171"/>
    </row>
    <row r="217" spans="3:3" ht="15" x14ac:dyDescent="0.25">
      <c r="C217" s="171"/>
    </row>
    <row r="218" spans="3:3" ht="15" x14ac:dyDescent="0.25">
      <c r="C218" s="171"/>
    </row>
    <row r="219" spans="3:3" ht="15" x14ac:dyDescent="0.25">
      <c r="C219" s="171"/>
    </row>
    <row r="220" spans="3:3" ht="15" x14ac:dyDescent="0.25">
      <c r="C220" s="171"/>
    </row>
    <row r="221" spans="3:3" ht="15" x14ac:dyDescent="0.25"/>
    <row r="222" spans="3:3" ht="15" x14ac:dyDescent="0.25"/>
    <row r="223" spans="3:3" ht="15" x14ac:dyDescent="0.25"/>
    <row r="224" spans="3:3" ht="15" x14ac:dyDescent="0.25"/>
    <row r="225" spans="3:3" ht="15" x14ac:dyDescent="0.25">
      <c r="C225" s="171"/>
    </row>
    <row r="226" spans="3:3" ht="15" x14ac:dyDescent="0.25">
      <c r="C226" s="171"/>
    </row>
    <row r="227" spans="3:3" ht="15" x14ac:dyDescent="0.25">
      <c r="C227" s="171"/>
    </row>
    <row r="228" spans="3:3" ht="15" x14ac:dyDescent="0.25">
      <c r="C228" s="171"/>
    </row>
    <row r="229" spans="3:3" ht="15" x14ac:dyDescent="0.25">
      <c r="C229" s="171"/>
    </row>
    <row r="230" spans="3:3" ht="15" x14ac:dyDescent="0.25">
      <c r="C230" s="171"/>
    </row>
    <row r="231" spans="3:3" ht="15" x14ac:dyDescent="0.25">
      <c r="C231" s="171"/>
    </row>
    <row r="232" spans="3:3" ht="15" x14ac:dyDescent="0.25">
      <c r="C232" s="171"/>
    </row>
    <row r="233" spans="3:3" ht="15" x14ac:dyDescent="0.25">
      <c r="C233" s="171"/>
    </row>
    <row r="234" spans="3:3" ht="15" x14ac:dyDescent="0.25">
      <c r="C234" s="171"/>
    </row>
    <row r="235" spans="3:3" ht="15" x14ac:dyDescent="0.25">
      <c r="C235" s="171"/>
    </row>
    <row r="236" spans="3:3" ht="15" x14ac:dyDescent="0.25">
      <c r="C236" s="171"/>
    </row>
    <row r="237" spans="3:3" ht="15" x14ac:dyDescent="0.25">
      <c r="C237" s="171"/>
    </row>
    <row r="238" spans="3:3" ht="15" x14ac:dyDescent="0.25">
      <c r="C238" s="171"/>
    </row>
    <row r="239" spans="3:3" ht="15" x14ac:dyDescent="0.25">
      <c r="C239" s="171"/>
    </row>
    <row r="240" spans="3:3" ht="15" x14ac:dyDescent="0.25">
      <c r="C240" s="171"/>
    </row>
    <row r="241" spans="3:3" ht="15" x14ac:dyDescent="0.25"/>
    <row r="242" spans="3:3" ht="15" x14ac:dyDescent="0.25"/>
    <row r="243" spans="3:3" ht="15" x14ac:dyDescent="0.25"/>
    <row r="244" spans="3:3" ht="15" x14ac:dyDescent="0.25"/>
    <row r="245" spans="3:3" ht="15" x14ac:dyDescent="0.25"/>
    <row r="246" spans="3:3" ht="15" x14ac:dyDescent="0.25"/>
    <row r="247" spans="3:3" ht="15" x14ac:dyDescent="0.25"/>
    <row r="248" spans="3:3" ht="15" x14ac:dyDescent="0.25"/>
    <row r="249" spans="3:3" ht="15" x14ac:dyDescent="0.25"/>
    <row r="250" spans="3:3" ht="15" x14ac:dyDescent="0.25"/>
    <row r="251" spans="3:3" ht="15" x14ac:dyDescent="0.25"/>
    <row r="252" spans="3:3" ht="15" x14ac:dyDescent="0.25"/>
    <row r="253" spans="3:3" ht="15" x14ac:dyDescent="0.25"/>
    <row r="254" spans="3:3" ht="15" x14ac:dyDescent="0.25"/>
    <row r="255" spans="3:3" ht="15" x14ac:dyDescent="0.25"/>
    <row r="256" spans="3:3" ht="15" x14ac:dyDescent="0.25">
      <c r="C256" s="171"/>
    </row>
    <row r="257" spans="3:7" ht="15" x14ac:dyDescent="0.25">
      <c r="C257" s="171"/>
    </row>
    <row r="258" spans="3:7" ht="15" x14ac:dyDescent="0.25"/>
    <row r="259" spans="3:7" ht="15" x14ac:dyDescent="0.25"/>
    <row r="260" spans="3:7" ht="15" x14ac:dyDescent="0.25"/>
    <row r="261" spans="3:7" ht="15" hidden="1" x14ac:dyDescent="0.25"/>
    <row r="262" spans="3:7" ht="15" hidden="1" x14ac:dyDescent="0.25"/>
    <row r="263" spans="3:7" ht="15" hidden="1" x14ac:dyDescent="0.25">
      <c r="G263" s="347"/>
    </row>
    <row r="264" spans="3:7" ht="15" hidden="1" x14ac:dyDescent="0.25">
      <c r="G264" s="347"/>
    </row>
    <row r="265" spans="3:7" ht="15" hidden="1" x14ac:dyDescent="0.25">
      <c r="G265" s="347"/>
    </row>
    <row r="266" spans="3:7" ht="15" hidden="1" x14ac:dyDescent="0.25">
      <c r="G266" s="347"/>
    </row>
    <row r="267" spans="3:7" ht="15" hidden="1" x14ac:dyDescent="0.25">
      <c r="G267" s="347"/>
    </row>
    <row r="268" spans="3:7" ht="15" hidden="1" x14ac:dyDescent="0.25">
      <c r="G268" s="347"/>
    </row>
    <row r="269" spans="3:7" ht="15" hidden="1" x14ac:dyDescent="0.25">
      <c r="G269" s="347"/>
    </row>
    <row r="270" spans="3:7" ht="15" hidden="1" x14ac:dyDescent="0.25">
      <c r="G270" s="347"/>
    </row>
    <row r="271" spans="3:7" ht="15" hidden="1" x14ac:dyDescent="0.25">
      <c r="G271" s="347"/>
    </row>
    <row r="272" spans="3:7" ht="15" hidden="1" x14ac:dyDescent="0.25">
      <c r="G272" s="347"/>
    </row>
    <row r="273" spans="3:7" ht="15" hidden="1" x14ac:dyDescent="0.25">
      <c r="C273" s="171"/>
      <c r="G273" s="347"/>
    </row>
    <row r="274" spans="3:7" ht="15" hidden="1" x14ac:dyDescent="0.25">
      <c r="C274" s="171"/>
      <c r="G274" s="347"/>
    </row>
    <row r="275" spans="3:7" ht="15" hidden="1" x14ac:dyDescent="0.25">
      <c r="C275" s="171"/>
      <c r="G275" s="347"/>
    </row>
    <row r="276" spans="3:7" ht="15" hidden="1" x14ac:dyDescent="0.25">
      <c r="C276" s="171"/>
      <c r="G276" s="347"/>
    </row>
    <row r="277" spans="3:7" ht="15" hidden="1" x14ac:dyDescent="0.25">
      <c r="C277" s="171"/>
      <c r="G277" s="347"/>
    </row>
    <row r="278" spans="3:7" ht="15" hidden="1" x14ac:dyDescent="0.25">
      <c r="C278" s="171"/>
      <c r="G278" s="347"/>
    </row>
    <row r="279" spans="3:7" ht="15" hidden="1" x14ac:dyDescent="0.25">
      <c r="C279" s="171"/>
      <c r="G279" s="347"/>
    </row>
    <row r="280" spans="3:7" ht="15" hidden="1" x14ac:dyDescent="0.25">
      <c r="C280" s="171"/>
      <c r="G280" s="347"/>
    </row>
    <row r="281" spans="3:7" ht="15" hidden="1" x14ac:dyDescent="0.25">
      <c r="C281" s="171"/>
      <c r="G281" s="347"/>
    </row>
    <row r="282" spans="3:7" ht="15" hidden="1" x14ac:dyDescent="0.25">
      <c r="C282" s="171"/>
      <c r="G282" s="347"/>
    </row>
    <row r="283" spans="3:7" ht="15" hidden="1" x14ac:dyDescent="0.25">
      <c r="C283" s="171"/>
      <c r="G283" s="347"/>
    </row>
    <row r="284" spans="3:7" ht="15" hidden="1" x14ac:dyDescent="0.25">
      <c r="C284" s="171"/>
      <c r="G284" s="347"/>
    </row>
    <row r="285" spans="3:7" ht="15" hidden="1" x14ac:dyDescent="0.25">
      <c r="C285" s="171"/>
      <c r="G285" s="347"/>
    </row>
    <row r="286" spans="3:7" ht="15" hidden="1" x14ac:dyDescent="0.25">
      <c r="C286" s="171"/>
      <c r="G286" s="347"/>
    </row>
    <row r="287" spans="3:7" ht="15" hidden="1" x14ac:dyDescent="0.25">
      <c r="C287" s="171"/>
      <c r="G287" s="347"/>
    </row>
    <row r="288" spans="3:7" ht="15" hidden="1" x14ac:dyDescent="0.25">
      <c r="C288" s="171"/>
      <c r="G288" s="347"/>
    </row>
    <row r="289" spans="3:7" ht="15" hidden="1" x14ac:dyDescent="0.25">
      <c r="C289" s="171"/>
      <c r="G289" s="347"/>
    </row>
    <row r="290" spans="3:7" ht="15" hidden="1" x14ac:dyDescent="0.25">
      <c r="C290" s="171"/>
      <c r="G290" s="347"/>
    </row>
    <row r="291" spans="3:7" ht="15" hidden="1" x14ac:dyDescent="0.25">
      <c r="C291" s="171"/>
      <c r="G291" s="347"/>
    </row>
    <row r="292" spans="3:7" ht="15" hidden="1" x14ac:dyDescent="0.25">
      <c r="C292" s="171"/>
      <c r="G292" s="347"/>
    </row>
    <row r="293" spans="3:7" ht="15" hidden="1" x14ac:dyDescent="0.25">
      <c r="C293" s="171"/>
      <c r="G293" s="347"/>
    </row>
    <row r="294" spans="3:7" ht="15" hidden="1" x14ac:dyDescent="0.25">
      <c r="C294" s="171"/>
      <c r="G294" s="347"/>
    </row>
    <row r="295" spans="3:7" ht="15" hidden="1" x14ac:dyDescent="0.25">
      <c r="C295" s="171"/>
      <c r="G295" s="347"/>
    </row>
    <row r="296" spans="3:7" ht="15" hidden="1" x14ac:dyDescent="0.25">
      <c r="C296" s="171"/>
      <c r="G296" s="347"/>
    </row>
    <row r="297" spans="3:7" ht="15" hidden="1" x14ac:dyDescent="0.25">
      <c r="C297" s="171"/>
      <c r="G297" s="347"/>
    </row>
    <row r="298" spans="3:7" ht="15" hidden="1" x14ac:dyDescent="0.25">
      <c r="C298" s="171"/>
      <c r="G298" s="347"/>
    </row>
    <row r="299" spans="3:7" ht="15" hidden="1" x14ac:dyDescent="0.25">
      <c r="C299" s="171"/>
      <c r="G299" s="347"/>
    </row>
    <row r="300" spans="3:7" ht="15" hidden="1" x14ac:dyDescent="0.25">
      <c r="C300" s="171"/>
      <c r="G300" s="347"/>
    </row>
    <row r="301" spans="3:7" ht="15" hidden="1" x14ac:dyDescent="0.25">
      <c r="C301" s="171"/>
      <c r="G301" s="347"/>
    </row>
    <row r="302" spans="3:7" ht="15" hidden="1" x14ac:dyDescent="0.25">
      <c r="C302" s="171"/>
      <c r="G302" s="347"/>
    </row>
    <row r="303" spans="3:7" ht="15" hidden="1" x14ac:dyDescent="0.25">
      <c r="C303" s="171"/>
      <c r="G303" s="347"/>
    </row>
    <row r="304" spans="3:7" ht="15" hidden="1" x14ac:dyDescent="0.25">
      <c r="C304" s="171"/>
      <c r="G304" s="347"/>
    </row>
    <row r="305" spans="3:3" ht="15" x14ac:dyDescent="0.25"/>
    <row r="306" spans="3:3" ht="15" x14ac:dyDescent="0.25"/>
    <row r="307" spans="3:3" ht="15" x14ac:dyDescent="0.25"/>
    <row r="308" spans="3:3" ht="15" x14ac:dyDescent="0.25"/>
    <row r="309" spans="3:3" ht="15" hidden="1" customHeight="1" x14ac:dyDescent="0.25"/>
    <row r="310" spans="3:3" ht="15" hidden="1" customHeight="1" x14ac:dyDescent="0.25"/>
    <row r="311" spans="3:3" ht="15" hidden="1" x14ac:dyDescent="0.25"/>
    <row r="312" spans="3:3" ht="15" hidden="1" x14ac:dyDescent="0.25"/>
    <row r="313" spans="3:3" ht="15" hidden="1" customHeight="1" x14ac:dyDescent="0.25">
      <c r="C313" s="171"/>
    </row>
    <row r="314" spans="3:3" ht="15" hidden="1" customHeight="1" x14ac:dyDescent="0.25">
      <c r="C314" s="171"/>
    </row>
    <row r="315" spans="3:3" ht="15" hidden="1" customHeight="1" x14ac:dyDescent="0.25">
      <c r="C315" s="171"/>
    </row>
    <row r="316" spans="3:3" ht="15" hidden="1" customHeight="1" x14ac:dyDescent="0.25"/>
    <row r="317" spans="3:3" ht="15" hidden="1" customHeight="1" x14ac:dyDescent="0.25"/>
    <row r="318" spans="3:3" ht="15" hidden="1" customHeight="1" x14ac:dyDescent="0.25"/>
    <row r="319" spans="3:3" ht="15" hidden="1" customHeight="1" x14ac:dyDescent="0.25"/>
    <row r="320" spans="3:3" ht="15" hidden="1" customHeight="1" x14ac:dyDescent="0.25"/>
    <row r="321" spans="3:3" ht="15" hidden="1" customHeight="1" x14ac:dyDescent="0.25">
      <c r="C321" s="171"/>
    </row>
    <row r="322" spans="3:3" ht="15" hidden="1" customHeight="1" x14ac:dyDescent="0.25">
      <c r="C322" s="171"/>
    </row>
    <row r="323" spans="3:3" ht="15" hidden="1" customHeight="1" x14ac:dyDescent="0.25">
      <c r="C323" s="171"/>
    </row>
    <row r="324" spans="3:3" ht="15" hidden="1" customHeight="1" x14ac:dyDescent="0.25">
      <c r="C324" s="171"/>
    </row>
    <row r="325" spans="3:3" ht="15" hidden="1" customHeight="1" x14ac:dyDescent="0.25">
      <c r="C325" s="171"/>
    </row>
    <row r="326" spans="3:3" ht="15" hidden="1" customHeight="1" x14ac:dyDescent="0.25">
      <c r="C326" s="171"/>
    </row>
    <row r="327" spans="3:3" ht="15" hidden="1" customHeight="1" x14ac:dyDescent="0.25">
      <c r="C327" s="171"/>
    </row>
    <row r="328" spans="3:3" ht="15" hidden="1" x14ac:dyDescent="0.25">
      <c r="C328" s="171"/>
    </row>
    <row r="329" spans="3:3" ht="15" hidden="1" x14ac:dyDescent="0.25">
      <c r="C329" s="171"/>
    </row>
    <row r="330" spans="3:3" ht="15" hidden="1" x14ac:dyDescent="0.25">
      <c r="C330" s="171"/>
    </row>
    <row r="331" spans="3:3" ht="15" hidden="1" x14ac:dyDescent="0.25">
      <c r="C331" s="171"/>
    </row>
    <row r="332" spans="3:3" ht="15" hidden="1" x14ac:dyDescent="0.25">
      <c r="C332" s="171"/>
    </row>
    <row r="333" spans="3:3" ht="15" hidden="1" x14ac:dyDescent="0.25">
      <c r="C333" s="171"/>
    </row>
    <row r="334" spans="3:3" ht="15" hidden="1" x14ac:dyDescent="0.25">
      <c r="C334" s="171"/>
    </row>
    <row r="335" spans="3:3" ht="15" hidden="1" x14ac:dyDescent="0.25">
      <c r="C335" s="171"/>
    </row>
    <row r="336" spans="3:3" ht="15" hidden="1" x14ac:dyDescent="0.25">
      <c r="C336" s="171"/>
    </row>
    <row r="337" spans="3:3" ht="15" hidden="1" x14ac:dyDescent="0.25">
      <c r="C337" s="171"/>
    </row>
    <row r="338" spans="3:3" ht="15" hidden="1" x14ac:dyDescent="0.25">
      <c r="C338" s="171"/>
    </row>
    <row r="339" spans="3:3" ht="15" hidden="1" x14ac:dyDescent="0.25">
      <c r="C339" s="171"/>
    </row>
    <row r="340" spans="3:3" ht="15" x14ac:dyDescent="0.25">
      <c r="C340" s="171"/>
    </row>
    <row r="341" spans="3:3" ht="15" x14ac:dyDescent="0.25">
      <c r="C341" s="171"/>
    </row>
    <row r="342" spans="3:3" ht="15" x14ac:dyDescent="0.25">
      <c r="C342" s="171"/>
    </row>
    <row r="343" spans="3:3" ht="15" x14ac:dyDescent="0.25">
      <c r="C343" s="171"/>
    </row>
    <row r="344" spans="3:3" ht="15" x14ac:dyDescent="0.25">
      <c r="C344" s="171"/>
    </row>
    <row r="345" spans="3:3" ht="15" x14ac:dyDescent="0.25">
      <c r="C345" s="171"/>
    </row>
    <row r="346" spans="3:3" ht="15" x14ac:dyDescent="0.25">
      <c r="C346" s="171"/>
    </row>
    <row r="347" spans="3:3" ht="15" x14ac:dyDescent="0.25">
      <c r="C347" s="171"/>
    </row>
    <row r="348" spans="3:3" ht="15" x14ac:dyDescent="0.25">
      <c r="C348" s="171"/>
    </row>
    <row r="349" spans="3:3" ht="15" hidden="1" x14ac:dyDescent="0.25">
      <c r="C349" s="171"/>
    </row>
    <row r="350" spans="3:3" ht="15" hidden="1" x14ac:dyDescent="0.25">
      <c r="C350" s="171"/>
    </row>
    <row r="351" spans="3:3" ht="15" x14ac:dyDescent="0.25">
      <c r="C351" s="171"/>
    </row>
    <row r="352" spans="3:3" ht="15" x14ac:dyDescent="0.25">
      <c r="C352" s="171"/>
    </row>
    <row r="353" spans="3:3" ht="15" x14ac:dyDescent="0.25">
      <c r="C353" s="171"/>
    </row>
    <row r="354" spans="3:3" ht="15" x14ac:dyDescent="0.25">
      <c r="C354" s="171"/>
    </row>
    <row r="355" spans="3:3" ht="15" x14ac:dyDescent="0.25">
      <c r="C355" s="171"/>
    </row>
    <row r="356" spans="3:3" ht="15" x14ac:dyDescent="0.25">
      <c r="C356" s="171"/>
    </row>
    <row r="357" spans="3:3" ht="15" hidden="1" x14ac:dyDescent="0.25">
      <c r="C357" s="171"/>
    </row>
    <row r="358" spans="3:3" ht="15" hidden="1" x14ac:dyDescent="0.25">
      <c r="C358" s="171"/>
    </row>
    <row r="359" spans="3:3" ht="15" hidden="1" x14ac:dyDescent="0.25">
      <c r="C359" s="171"/>
    </row>
    <row r="360" spans="3:3" ht="15" hidden="1" customHeight="1" x14ac:dyDescent="0.25">
      <c r="C360" s="171"/>
    </row>
    <row r="361" spans="3:3" ht="15" hidden="1" customHeight="1" x14ac:dyDescent="0.25">
      <c r="C361" s="171"/>
    </row>
    <row r="362" spans="3:3" ht="15" hidden="1" customHeight="1" x14ac:dyDescent="0.25">
      <c r="C362" s="171"/>
    </row>
    <row r="363" spans="3:3" ht="15" hidden="1" customHeight="1" x14ac:dyDescent="0.25">
      <c r="C363" s="171"/>
    </row>
    <row r="364" spans="3:3" ht="15" hidden="1" customHeight="1" x14ac:dyDescent="0.25">
      <c r="C364" s="171"/>
    </row>
    <row r="365" spans="3:3" ht="15" hidden="1" customHeight="1" x14ac:dyDescent="0.25">
      <c r="C365" s="171"/>
    </row>
    <row r="366" spans="3:3" ht="15" hidden="1" customHeight="1" x14ac:dyDescent="0.25">
      <c r="C366" s="171"/>
    </row>
    <row r="367" spans="3:3" ht="15" hidden="1" customHeight="1" x14ac:dyDescent="0.25">
      <c r="C367" s="171"/>
    </row>
    <row r="368" spans="3:3" ht="15" hidden="1" x14ac:dyDescent="0.25">
      <c r="C368" s="171"/>
    </row>
    <row r="369" spans="3:3" ht="15" hidden="1" x14ac:dyDescent="0.25">
      <c r="C369" s="171"/>
    </row>
    <row r="370" spans="3:3" ht="15" hidden="1" x14ac:dyDescent="0.25">
      <c r="C370" s="171"/>
    </row>
    <row r="371" spans="3:3" ht="15" hidden="1" customHeight="1" x14ac:dyDescent="0.25">
      <c r="C371" s="171"/>
    </row>
    <row r="372" spans="3:3" ht="15" hidden="1" customHeight="1" x14ac:dyDescent="0.25">
      <c r="C372" s="171"/>
    </row>
    <row r="373" spans="3:3" ht="15" hidden="1" customHeight="1" x14ac:dyDescent="0.25">
      <c r="C373" s="171"/>
    </row>
    <row r="374" spans="3:3" ht="15" hidden="1" customHeight="1" x14ac:dyDescent="0.25">
      <c r="C374" s="171"/>
    </row>
    <row r="375" spans="3:3" ht="15" hidden="1" customHeight="1" x14ac:dyDescent="0.25">
      <c r="C375" s="171"/>
    </row>
    <row r="376" spans="3:3" ht="15" hidden="1" x14ac:dyDescent="0.25">
      <c r="C376" s="171"/>
    </row>
    <row r="377" spans="3:3" ht="15" hidden="1" x14ac:dyDescent="0.25">
      <c r="C377" s="171"/>
    </row>
    <row r="378" spans="3:3" ht="15" hidden="1" x14ac:dyDescent="0.25">
      <c r="C378" s="171"/>
    </row>
    <row r="379" spans="3:3" ht="15" hidden="1" x14ac:dyDescent="0.25">
      <c r="C379" s="171"/>
    </row>
    <row r="380" spans="3:3" ht="15" hidden="1" x14ac:dyDescent="0.25">
      <c r="C380" s="171"/>
    </row>
    <row r="381" spans="3:3" ht="15" hidden="1" x14ac:dyDescent="0.25">
      <c r="C381" s="171"/>
    </row>
    <row r="382" spans="3:3" ht="15" hidden="1" x14ac:dyDescent="0.25">
      <c r="C382" s="171"/>
    </row>
    <row r="383" spans="3:3" ht="15" hidden="1" x14ac:dyDescent="0.25">
      <c r="C383" s="171"/>
    </row>
    <row r="384" spans="3:3" ht="15" hidden="1" x14ac:dyDescent="0.25">
      <c r="C384" s="171"/>
    </row>
    <row r="385" spans="3:3" ht="15" hidden="1" x14ac:dyDescent="0.25">
      <c r="C385" s="171"/>
    </row>
    <row r="386" spans="3:3" ht="15" hidden="1" x14ac:dyDescent="0.25">
      <c r="C386" s="171"/>
    </row>
    <row r="387" spans="3:3" ht="15" hidden="1" x14ac:dyDescent="0.25">
      <c r="C387" s="171"/>
    </row>
    <row r="388" spans="3:3" ht="15" hidden="1" x14ac:dyDescent="0.25">
      <c r="C388" s="171"/>
    </row>
    <row r="389" spans="3:3" ht="15" hidden="1" x14ac:dyDescent="0.25">
      <c r="C389" s="171"/>
    </row>
    <row r="390" spans="3:3" ht="15" hidden="1" x14ac:dyDescent="0.25">
      <c r="C390" s="171"/>
    </row>
    <row r="391" spans="3:3" ht="15" hidden="1" x14ac:dyDescent="0.25">
      <c r="C391" s="171"/>
    </row>
    <row r="392" spans="3:3" ht="15" hidden="1" x14ac:dyDescent="0.25">
      <c r="C392" s="171"/>
    </row>
    <row r="393" spans="3:3" ht="15" hidden="1" x14ac:dyDescent="0.25">
      <c r="C393" s="171"/>
    </row>
    <row r="394" spans="3:3" ht="15" hidden="1" x14ac:dyDescent="0.25">
      <c r="C394" s="171"/>
    </row>
    <row r="395" spans="3:3" ht="15" hidden="1" x14ac:dyDescent="0.25">
      <c r="C395" s="171"/>
    </row>
    <row r="396" spans="3:3" ht="15" hidden="1" x14ac:dyDescent="0.25">
      <c r="C396" s="171"/>
    </row>
    <row r="397" spans="3:3" ht="15" hidden="1" x14ac:dyDescent="0.25">
      <c r="C397" s="171"/>
    </row>
    <row r="398" spans="3:3" ht="15" hidden="1" x14ac:dyDescent="0.25">
      <c r="C398" s="171"/>
    </row>
    <row r="399" spans="3:3" ht="15" hidden="1" x14ac:dyDescent="0.25">
      <c r="C399" s="171"/>
    </row>
    <row r="400" spans="3:3" ht="15" hidden="1" x14ac:dyDescent="0.25">
      <c r="C400" s="171"/>
    </row>
    <row r="401" spans="3:3" ht="15" hidden="1" x14ac:dyDescent="0.25">
      <c r="C401" s="171"/>
    </row>
    <row r="402" spans="3:3" ht="15" hidden="1" x14ac:dyDescent="0.25">
      <c r="C402" s="171"/>
    </row>
    <row r="403" spans="3:3" ht="15" hidden="1" x14ac:dyDescent="0.25">
      <c r="C403" s="171"/>
    </row>
    <row r="404" spans="3:3" ht="15" hidden="1" x14ac:dyDescent="0.25">
      <c r="C404" s="171"/>
    </row>
    <row r="405" spans="3:3" ht="15" hidden="1" x14ac:dyDescent="0.25">
      <c r="C405" s="171"/>
    </row>
    <row r="406" spans="3:3" ht="15" hidden="1" x14ac:dyDescent="0.25">
      <c r="C406" s="171"/>
    </row>
    <row r="407" spans="3:3" ht="15" hidden="1" x14ac:dyDescent="0.25">
      <c r="C407" s="171"/>
    </row>
    <row r="408" spans="3:3" ht="15" hidden="1" x14ac:dyDescent="0.25">
      <c r="C408" s="171"/>
    </row>
    <row r="409" spans="3:3" ht="15" hidden="1" x14ac:dyDescent="0.25">
      <c r="C409" s="171"/>
    </row>
    <row r="410" spans="3:3" ht="15" hidden="1" x14ac:dyDescent="0.25">
      <c r="C410" s="171"/>
    </row>
    <row r="411" spans="3:3" ht="15" hidden="1" x14ac:dyDescent="0.25">
      <c r="C411" s="171"/>
    </row>
    <row r="412" spans="3:3" ht="15" hidden="1" x14ac:dyDescent="0.25">
      <c r="C412" s="171"/>
    </row>
    <row r="413" spans="3:3" ht="15" hidden="1" x14ac:dyDescent="0.25">
      <c r="C413" s="171"/>
    </row>
    <row r="414" spans="3:3" ht="15" hidden="1" x14ac:dyDescent="0.25">
      <c r="C414" s="171"/>
    </row>
    <row r="415" spans="3:3" ht="15" hidden="1" x14ac:dyDescent="0.25">
      <c r="C415" s="171"/>
    </row>
    <row r="416" spans="3:3" ht="15" hidden="1" x14ac:dyDescent="0.25">
      <c r="C416" s="171"/>
    </row>
    <row r="417" spans="3:3" ht="15" hidden="1" x14ac:dyDescent="0.25">
      <c r="C417" s="171"/>
    </row>
    <row r="418" spans="3:3" ht="15" hidden="1" x14ac:dyDescent="0.25">
      <c r="C418" s="171"/>
    </row>
    <row r="419" spans="3:3" ht="15" hidden="1" x14ac:dyDescent="0.25">
      <c r="C419" s="171"/>
    </row>
    <row r="420" spans="3:3" ht="15" hidden="1" x14ac:dyDescent="0.25">
      <c r="C420" s="171"/>
    </row>
    <row r="421" spans="3:3" ht="15" hidden="1" x14ac:dyDescent="0.25">
      <c r="C421" s="171"/>
    </row>
    <row r="422" spans="3:3" ht="15" hidden="1" x14ac:dyDescent="0.25">
      <c r="C422" s="171"/>
    </row>
    <row r="423" spans="3:3" ht="15" hidden="1" x14ac:dyDescent="0.25">
      <c r="C423" s="171"/>
    </row>
    <row r="424" spans="3:3" ht="15" hidden="1" x14ac:dyDescent="0.25">
      <c r="C424" s="171"/>
    </row>
    <row r="425" spans="3:3" ht="15" hidden="1" x14ac:dyDescent="0.25">
      <c r="C425" s="171"/>
    </row>
    <row r="426" spans="3:3" ht="15" hidden="1" x14ac:dyDescent="0.25">
      <c r="C426" s="171"/>
    </row>
    <row r="427" spans="3:3" ht="15" hidden="1" x14ac:dyDescent="0.25">
      <c r="C427" s="171"/>
    </row>
    <row r="428" spans="3:3" ht="15" hidden="1" x14ac:dyDescent="0.25">
      <c r="C428" s="171"/>
    </row>
    <row r="429" spans="3:3" ht="15" hidden="1" x14ac:dyDescent="0.25">
      <c r="C429" s="171"/>
    </row>
    <row r="430" spans="3:3" ht="15" hidden="1" x14ac:dyDescent="0.25">
      <c r="C430" s="171"/>
    </row>
    <row r="431" spans="3:3" ht="15" hidden="1" x14ac:dyDescent="0.25">
      <c r="C431" s="171"/>
    </row>
    <row r="432" spans="3:3" ht="15" hidden="1" x14ac:dyDescent="0.25">
      <c r="C432" s="171"/>
    </row>
    <row r="433" spans="3:3" ht="15" hidden="1" x14ac:dyDescent="0.25">
      <c r="C433" s="171"/>
    </row>
    <row r="434" spans="3:3" ht="15" hidden="1" x14ac:dyDescent="0.25">
      <c r="C434" s="171"/>
    </row>
    <row r="435" spans="3:3" ht="15" hidden="1" x14ac:dyDescent="0.25">
      <c r="C435" s="171"/>
    </row>
    <row r="436" spans="3:3" ht="15" hidden="1" x14ac:dyDescent="0.25">
      <c r="C436" s="171"/>
    </row>
    <row r="437" spans="3:3" ht="15" hidden="1" x14ac:dyDescent="0.25">
      <c r="C437" s="171"/>
    </row>
    <row r="438" spans="3:3" ht="15" hidden="1" x14ac:dyDescent="0.25">
      <c r="C438" s="171"/>
    </row>
    <row r="439" spans="3:3" ht="15" hidden="1" x14ac:dyDescent="0.25">
      <c r="C439" s="171"/>
    </row>
    <row r="440" spans="3:3" ht="15" hidden="1" x14ac:dyDescent="0.25">
      <c r="C440" s="171"/>
    </row>
    <row r="441" spans="3:3" ht="15" hidden="1" x14ac:dyDescent="0.25">
      <c r="C441" s="171"/>
    </row>
    <row r="442" spans="3:3" ht="15" hidden="1" x14ac:dyDescent="0.25">
      <c r="C442" s="171"/>
    </row>
    <row r="443" spans="3:3" ht="15" hidden="1" x14ac:dyDescent="0.25">
      <c r="C443" s="171"/>
    </row>
    <row r="444" spans="3:3" ht="15" hidden="1" x14ac:dyDescent="0.25">
      <c r="C444" s="171"/>
    </row>
    <row r="445" spans="3:3" ht="15" hidden="1" x14ac:dyDescent="0.25">
      <c r="C445" s="171"/>
    </row>
    <row r="446" spans="3:3" ht="15" hidden="1" x14ac:dyDescent="0.25">
      <c r="C446" s="171"/>
    </row>
    <row r="447" spans="3:3" ht="15" hidden="1" x14ac:dyDescent="0.25">
      <c r="C447" s="171"/>
    </row>
    <row r="448" spans="3:3" ht="15" hidden="1" x14ac:dyDescent="0.25">
      <c r="C448" s="171"/>
    </row>
    <row r="449" spans="3:3" ht="15" hidden="1" x14ac:dyDescent="0.25">
      <c r="C449" s="171"/>
    </row>
    <row r="450" spans="3:3" ht="15" hidden="1" x14ac:dyDescent="0.25">
      <c r="C450" s="171"/>
    </row>
    <row r="451" spans="3:3" ht="15" hidden="1" x14ac:dyDescent="0.25">
      <c r="C451" s="171"/>
    </row>
    <row r="452" spans="3:3" ht="15" hidden="1" x14ac:dyDescent="0.25">
      <c r="C452" s="171"/>
    </row>
    <row r="453" spans="3:3" ht="15" hidden="1" x14ac:dyDescent="0.25">
      <c r="C453" s="171"/>
    </row>
    <row r="454" spans="3:3" ht="15" hidden="1" x14ac:dyDescent="0.25">
      <c r="C454" s="171"/>
    </row>
    <row r="455" spans="3:3" ht="15" hidden="1" x14ac:dyDescent="0.25">
      <c r="C455" s="171"/>
    </row>
    <row r="456" spans="3:3" ht="15" hidden="1" x14ac:dyDescent="0.25">
      <c r="C456" s="171"/>
    </row>
    <row r="457" spans="3:3" ht="15" hidden="1" x14ac:dyDescent="0.25">
      <c r="C457" s="171"/>
    </row>
    <row r="458" spans="3:3" ht="15" hidden="1" x14ac:dyDescent="0.25">
      <c r="C458" s="171"/>
    </row>
    <row r="459" spans="3:3" ht="15" hidden="1" x14ac:dyDescent="0.25">
      <c r="C459" s="171"/>
    </row>
    <row r="460" spans="3:3" ht="15" hidden="1" x14ac:dyDescent="0.25">
      <c r="C460" s="171"/>
    </row>
    <row r="461" spans="3:3" ht="15" hidden="1" x14ac:dyDescent="0.25">
      <c r="C461" s="171"/>
    </row>
    <row r="462" spans="3:3" ht="15" hidden="1" x14ac:dyDescent="0.25">
      <c r="C462" s="171"/>
    </row>
    <row r="463" spans="3:3" ht="15" hidden="1" x14ac:dyDescent="0.25">
      <c r="C463" s="171"/>
    </row>
    <row r="464" spans="3:3" ht="15" hidden="1" x14ac:dyDescent="0.25">
      <c r="C464" s="171"/>
    </row>
    <row r="465" spans="3:3" ht="15" hidden="1" x14ac:dyDescent="0.25">
      <c r="C465" s="171"/>
    </row>
    <row r="466" spans="3:3" ht="15" hidden="1" x14ac:dyDescent="0.25">
      <c r="C466" s="171"/>
    </row>
    <row r="467" spans="3:3" ht="15" hidden="1" x14ac:dyDescent="0.25">
      <c r="C467" s="171"/>
    </row>
    <row r="468" spans="3:3" ht="15" hidden="1" x14ac:dyDescent="0.25">
      <c r="C468" s="171"/>
    </row>
    <row r="469" spans="3:3" ht="15" hidden="1" x14ac:dyDescent="0.25">
      <c r="C469" s="171"/>
    </row>
    <row r="470" spans="3:3" ht="15" hidden="1" x14ac:dyDescent="0.25">
      <c r="C470" s="171"/>
    </row>
    <row r="471" spans="3:3" ht="15" hidden="1" x14ac:dyDescent="0.25">
      <c r="C471" s="171"/>
    </row>
    <row r="472" spans="3:3" ht="15" hidden="1" x14ac:dyDescent="0.25">
      <c r="C472" s="171"/>
    </row>
    <row r="473" spans="3:3" ht="15" hidden="1" x14ac:dyDescent="0.25">
      <c r="C473" s="171"/>
    </row>
    <row r="474" spans="3:3" ht="15" hidden="1" x14ac:dyDescent="0.25">
      <c r="C474" s="171"/>
    </row>
    <row r="475" spans="3:3" ht="15" hidden="1" x14ac:dyDescent="0.25">
      <c r="C475" s="171"/>
    </row>
    <row r="476" spans="3:3" ht="15" hidden="1" x14ac:dyDescent="0.25">
      <c r="C476" s="171"/>
    </row>
    <row r="477" spans="3:3" ht="15" hidden="1" x14ac:dyDescent="0.25">
      <c r="C477" s="171"/>
    </row>
    <row r="478" spans="3:3" ht="15" hidden="1" x14ac:dyDescent="0.25">
      <c r="C478" s="171"/>
    </row>
    <row r="479" spans="3:3" ht="15" hidden="1" x14ac:dyDescent="0.25">
      <c r="C479" s="171"/>
    </row>
    <row r="480" spans="3:3" ht="15" hidden="1" x14ac:dyDescent="0.25">
      <c r="C480" s="171"/>
    </row>
    <row r="481" spans="3:3" ht="15" hidden="1" x14ac:dyDescent="0.25">
      <c r="C481" s="171"/>
    </row>
    <row r="482" spans="3:3" ht="15" hidden="1" x14ac:dyDescent="0.25">
      <c r="C482" s="171"/>
    </row>
    <row r="483" spans="3:3" ht="15" hidden="1" x14ac:dyDescent="0.25">
      <c r="C483" s="171"/>
    </row>
    <row r="484" spans="3:3" ht="15" hidden="1" x14ac:dyDescent="0.25">
      <c r="C484" s="171"/>
    </row>
    <row r="485" spans="3:3" ht="15" hidden="1" x14ac:dyDescent="0.25">
      <c r="C485" s="171"/>
    </row>
    <row r="486" spans="3:3" ht="15" hidden="1" x14ac:dyDescent="0.25">
      <c r="C486" s="171"/>
    </row>
    <row r="487" spans="3:3" ht="15" hidden="1" x14ac:dyDescent="0.25">
      <c r="C487" s="171"/>
    </row>
    <row r="488" spans="3:3" ht="15" hidden="1" x14ac:dyDescent="0.25">
      <c r="C488" s="171"/>
    </row>
    <row r="489" spans="3:3" ht="15" hidden="1" x14ac:dyDescent="0.25">
      <c r="C489" s="171"/>
    </row>
    <row r="490" spans="3:3" ht="15" hidden="1" x14ac:dyDescent="0.25">
      <c r="C490" s="171"/>
    </row>
    <row r="491" spans="3:3" ht="15" hidden="1" x14ac:dyDescent="0.25">
      <c r="C491" s="171"/>
    </row>
    <row r="492" spans="3:3" ht="15" hidden="1" x14ac:dyDescent="0.25">
      <c r="C492" s="171"/>
    </row>
    <row r="493" spans="3:3" ht="15" hidden="1" x14ac:dyDescent="0.25">
      <c r="C493" s="171"/>
    </row>
    <row r="494" spans="3:3" ht="15" hidden="1" x14ac:dyDescent="0.25">
      <c r="C494" s="171"/>
    </row>
    <row r="495" spans="3:3" ht="15" hidden="1" x14ac:dyDescent="0.25">
      <c r="C495" s="171"/>
    </row>
    <row r="496" spans="3:3" ht="15" hidden="1" x14ac:dyDescent="0.25">
      <c r="C496" s="171"/>
    </row>
    <row r="497" spans="3:3" ht="15" hidden="1" x14ac:dyDescent="0.25">
      <c r="C497" s="171"/>
    </row>
    <row r="498" spans="3:3" ht="15" hidden="1" x14ac:dyDescent="0.25">
      <c r="C498" s="171"/>
    </row>
    <row r="499" spans="3:3" ht="15" hidden="1" x14ac:dyDescent="0.25">
      <c r="C499" s="171"/>
    </row>
    <row r="500" spans="3:3" ht="15" hidden="1" x14ac:dyDescent="0.25">
      <c r="C500" s="171"/>
    </row>
    <row r="501" spans="3:3" ht="15" hidden="1" x14ac:dyDescent="0.25">
      <c r="C501" s="171"/>
    </row>
    <row r="502" spans="3:3" ht="15" hidden="1" x14ac:dyDescent="0.25">
      <c r="C502" s="171"/>
    </row>
    <row r="503" spans="3:3" ht="15" hidden="1" x14ac:dyDescent="0.25">
      <c r="C503" s="171"/>
    </row>
    <row r="504" spans="3:3" ht="15" hidden="1" x14ac:dyDescent="0.25">
      <c r="C504" s="171"/>
    </row>
    <row r="505" spans="3:3" ht="15" hidden="1" x14ac:dyDescent="0.25">
      <c r="C505" s="171"/>
    </row>
    <row r="506" spans="3:3" ht="15" hidden="1" x14ac:dyDescent="0.25">
      <c r="C506" s="171"/>
    </row>
    <row r="507" spans="3:3" ht="15" hidden="1" x14ac:dyDescent="0.25">
      <c r="C507" s="171"/>
    </row>
    <row r="508" spans="3:3" ht="15" hidden="1" x14ac:dyDescent="0.25">
      <c r="C508" s="171"/>
    </row>
    <row r="509" spans="3:3" ht="15" hidden="1" x14ac:dyDescent="0.25">
      <c r="C509" s="171"/>
    </row>
    <row r="510" spans="3:3" ht="15" hidden="1" x14ac:dyDescent="0.25">
      <c r="C510" s="171"/>
    </row>
    <row r="511" spans="3:3" ht="15" hidden="1" x14ac:dyDescent="0.25">
      <c r="C511" s="171"/>
    </row>
    <row r="512" spans="3:3" ht="15" hidden="1" x14ac:dyDescent="0.25">
      <c r="C512" s="171"/>
    </row>
    <row r="513" spans="3:3" ht="15" hidden="1" x14ac:dyDescent="0.25">
      <c r="C513" s="171"/>
    </row>
    <row r="514" spans="3:3" ht="15" hidden="1" x14ac:dyDescent="0.25">
      <c r="C514" s="171"/>
    </row>
    <row r="515" spans="3:3" ht="15" hidden="1" x14ac:dyDescent="0.25">
      <c r="C515" s="171"/>
    </row>
    <row r="516" spans="3:3" ht="15" hidden="1" x14ac:dyDescent="0.25">
      <c r="C516" s="171"/>
    </row>
    <row r="517" spans="3:3" ht="15" hidden="1" x14ac:dyDescent="0.25">
      <c r="C517" s="171"/>
    </row>
    <row r="518" spans="3:3" ht="15" hidden="1" x14ac:dyDescent="0.25">
      <c r="C518" s="171"/>
    </row>
    <row r="519" spans="3:3" ht="15" hidden="1" x14ac:dyDescent="0.25">
      <c r="C519" s="171"/>
    </row>
    <row r="520" spans="3:3" ht="15" hidden="1" x14ac:dyDescent="0.25">
      <c r="C520" s="171"/>
    </row>
    <row r="521" spans="3:3" ht="15" hidden="1" x14ac:dyDescent="0.25">
      <c r="C521" s="171"/>
    </row>
    <row r="522" spans="3:3" ht="15" hidden="1" x14ac:dyDescent="0.25">
      <c r="C522" s="171"/>
    </row>
    <row r="523" spans="3:3" ht="15" hidden="1" x14ac:dyDescent="0.25">
      <c r="C523" s="171"/>
    </row>
    <row r="524" spans="3:3" ht="15" hidden="1" x14ac:dyDescent="0.25">
      <c r="C524" s="171"/>
    </row>
    <row r="525" spans="3:3" ht="15" hidden="1" x14ac:dyDescent="0.25">
      <c r="C525" s="171"/>
    </row>
    <row r="526" spans="3:3" ht="15" hidden="1" x14ac:dyDescent="0.25">
      <c r="C526" s="171"/>
    </row>
    <row r="527" spans="3:3" ht="15" hidden="1" x14ac:dyDescent="0.25">
      <c r="C527" s="171"/>
    </row>
    <row r="528" spans="3:3" ht="15" hidden="1" x14ac:dyDescent="0.25">
      <c r="C528" s="171"/>
    </row>
    <row r="529" spans="3:3" ht="15" hidden="1" x14ac:dyDescent="0.25">
      <c r="C529" s="171"/>
    </row>
    <row r="530" spans="3:3" ht="15" hidden="1" x14ac:dyDescent="0.25">
      <c r="C530" s="171"/>
    </row>
    <row r="531" spans="3:3" ht="15" hidden="1" x14ac:dyDescent="0.25">
      <c r="C531" s="171"/>
    </row>
    <row r="532" spans="3:3" ht="15" hidden="1" x14ac:dyDescent="0.25">
      <c r="C532" s="171"/>
    </row>
    <row r="533" spans="3:3" ht="15" hidden="1" x14ac:dyDescent="0.25">
      <c r="C533" s="171"/>
    </row>
    <row r="534" spans="3:3" ht="15" hidden="1" x14ac:dyDescent="0.25">
      <c r="C534" s="171"/>
    </row>
    <row r="535" spans="3:3" ht="15" hidden="1" x14ac:dyDescent="0.25">
      <c r="C535" s="171"/>
    </row>
    <row r="536" spans="3:3" ht="15" hidden="1" x14ac:dyDescent="0.25">
      <c r="C536" s="171"/>
    </row>
    <row r="537" spans="3:3" ht="15" hidden="1" x14ac:dyDescent="0.25">
      <c r="C537" s="171"/>
    </row>
    <row r="538" spans="3:3" ht="15" hidden="1" x14ac:dyDescent="0.25">
      <c r="C538" s="171"/>
    </row>
    <row r="539" spans="3:3" ht="15" hidden="1" x14ac:dyDescent="0.25">
      <c r="C539" s="171"/>
    </row>
    <row r="540" spans="3:3" ht="15" hidden="1" x14ac:dyDescent="0.25">
      <c r="C540" s="171"/>
    </row>
    <row r="541" spans="3:3" ht="15" hidden="1" x14ac:dyDescent="0.25">
      <c r="C541" s="171"/>
    </row>
    <row r="542" spans="3:3" ht="15" hidden="1" x14ac:dyDescent="0.25">
      <c r="C542" s="171"/>
    </row>
    <row r="543" spans="3:3" ht="15" hidden="1" x14ac:dyDescent="0.25">
      <c r="C543" s="171"/>
    </row>
    <row r="544" spans="3:3" ht="15" hidden="1" x14ac:dyDescent="0.25">
      <c r="C544" s="171"/>
    </row>
    <row r="545" spans="3:3" ht="15" hidden="1" x14ac:dyDescent="0.25">
      <c r="C545" s="171"/>
    </row>
    <row r="546" spans="3:3" ht="15" hidden="1" x14ac:dyDescent="0.25">
      <c r="C546" s="171"/>
    </row>
    <row r="547" spans="3:3" ht="15" hidden="1" x14ac:dyDescent="0.25">
      <c r="C547" s="171"/>
    </row>
    <row r="548" spans="3:3" ht="15" hidden="1" x14ac:dyDescent="0.25">
      <c r="C548" s="171"/>
    </row>
    <row r="549" spans="3:3" ht="15" hidden="1" x14ac:dyDescent="0.25">
      <c r="C549" s="171"/>
    </row>
    <row r="550" spans="3:3" ht="15" hidden="1" x14ac:dyDescent="0.25">
      <c r="C550" s="171"/>
    </row>
    <row r="551" spans="3:3" ht="15" hidden="1" x14ac:dyDescent="0.25">
      <c r="C551" s="171"/>
    </row>
    <row r="552" spans="3:3" ht="15" hidden="1" x14ac:dyDescent="0.25">
      <c r="C552" s="171"/>
    </row>
    <row r="553" spans="3:3" ht="15" hidden="1" x14ac:dyDescent="0.25">
      <c r="C553" s="171"/>
    </row>
    <row r="554" spans="3:3" ht="15" hidden="1" x14ac:dyDescent="0.25">
      <c r="C554" s="171"/>
    </row>
    <row r="555" spans="3:3" ht="15" hidden="1" x14ac:dyDescent="0.25">
      <c r="C555" s="171"/>
    </row>
    <row r="556" spans="3:3" ht="15" hidden="1" x14ac:dyDescent="0.25">
      <c r="C556" s="171"/>
    </row>
    <row r="557" spans="3:3" ht="15" hidden="1" x14ac:dyDescent="0.25">
      <c r="C557" s="171"/>
    </row>
    <row r="558" spans="3:3" ht="15" hidden="1" x14ac:dyDescent="0.25">
      <c r="C558" s="171"/>
    </row>
    <row r="559" spans="3:3" ht="15" hidden="1" x14ac:dyDescent="0.25">
      <c r="C559" s="171"/>
    </row>
    <row r="560" spans="3:3" ht="15" hidden="1" x14ac:dyDescent="0.25">
      <c r="C560" s="171"/>
    </row>
    <row r="561" spans="3:3" ht="15" hidden="1" x14ac:dyDescent="0.25">
      <c r="C561" s="171"/>
    </row>
    <row r="562" spans="3:3" ht="15" hidden="1" x14ac:dyDescent="0.25">
      <c r="C562" s="171"/>
    </row>
    <row r="563" spans="3:3" ht="15" hidden="1" x14ac:dyDescent="0.25">
      <c r="C563" s="171"/>
    </row>
    <row r="564" spans="3:3" ht="15" hidden="1" x14ac:dyDescent="0.25">
      <c r="C564" s="171"/>
    </row>
    <row r="565" spans="3:3" ht="15" hidden="1" x14ac:dyDescent="0.25">
      <c r="C565" s="171"/>
    </row>
    <row r="566" spans="3:3" ht="15" hidden="1" x14ac:dyDescent="0.25">
      <c r="C566" s="171"/>
    </row>
    <row r="567" spans="3:3" ht="15" hidden="1" x14ac:dyDescent="0.25">
      <c r="C567" s="171"/>
    </row>
    <row r="568" spans="3:3" ht="15" hidden="1" x14ac:dyDescent="0.25">
      <c r="C568" s="171"/>
    </row>
    <row r="569" spans="3:3" ht="15" hidden="1" x14ac:dyDescent="0.25">
      <c r="C569" s="171"/>
    </row>
    <row r="570" spans="3:3" ht="15" hidden="1" x14ac:dyDescent="0.25">
      <c r="C570" s="171"/>
    </row>
    <row r="571" spans="3:3" ht="15" hidden="1" x14ac:dyDescent="0.25">
      <c r="C571" s="171"/>
    </row>
    <row r="572" spans="3:3" ht="15" hidden="1" x14ac:dyDescent="0.25">
      <c r="C572" s="171"/>
    </row>
    <row r="573" spans="3:3" ht="15" hidden="1" x14ac:dyDescent="0.25">
      <c r="C573" s="171"/>
    </row>
    <row r="574" spans="3:3" ht="15" hidden="1" x14ac:dyDescent="0.25">
      <c r="C574" s="171"/>
    </row>
    <row r="575" spans="3:3" ht="15" hidden="1" x14ac:dyDescent="0.25">
      <c r="C575" s="171"/>
    </row>
    <row r="576" spans="3:3" ht="15" hidden="1" x14ac:dyDescent="0.25">
      <c r="C576" s="171"/>
    </row>
    <row r="577" spans="3:3" ht="15" hidden="1" x14ac:dyDescent="0.25">
      <c r="C577" s="171"/>
    </row>
    <row r="578" spans="3:3" ht="15" hidden="1" x14ac:dyDescent="0.25">
      <c r="C578" s="171"/>
    </row>
    <row r="579" spans="3:3" ht="15" hidden="1" x14ac:dyDescent="0.25">
      <c r="C579" s="171"/>
    </row>
    <row r="580" spans="3:3" ht="15" hidden="1" x14ac:dyDescent="0.25">
      <c r="C580" s="171"/>
    </row>
    <row r="581" spans="3:3" ht="15" hidden="1" x14ac:dyDescent="0.25">
      <c r="C581" s="171"/>
    </row>
    <row r="582" spans="3:3" ht="15" hidden="1" x14ac:dyDescent="0.25">
      <c r="C582" s="171"/>
    </row>
    <row r="583" spans="3:3" ht="15" hidden="1" x14ac:dyDescent="0.25">
      <c r="C583" s="171"/>
    </row>
    <row r="584" spans="3:3" ht="15" hidden="1" x14ac:dyDescent="0.25">
      <c r="C584" s="171"/>
    </row>
    <row r="585" spans="3:3" ht="15" hidden="1" x14ac:dyDescent="0.25">
      <c r="C585" s="171"/>
    </row>
    <row r="586" spans="3:3" ht="15" hidden="1" x14ac:dyDescent="0.25">
      <c r="C586" s="171"/>
    </row>
    <row r="587" spans="3:3" ht="15" hidden="1" x14ac:dyDescent="0.25">
      <c r="C587" s="171"/>
    </row>
    <row r="588" spans="3:3" ht="15" hidden="1" x14ac:dyDescent="0.25">
      <c r="C588" s="171"/>
    </row>
    <row r="589" spans="3:3" ht="15" hidden="1" x14ac:dyDescent="0.25">
      <c r="C589" s="171"/>
    </row>
    <row r="590" spans="3:3" ht="15" hidden="1" x14ac:dyDescent="0.25">
      <c r="C590" s="171"/>
    </row>
    <row r="591" spans="3:3" ht="15" hidden="1" x14ac:dyDescent="0.25">
      <c r="C591" s="171"/>
    </row>
    <row r="592" spans="3:3" ht="15" hidden="1" x14ac:dyDescent="0.25">
      <c r="C592" s="171"/>
    </row>
    <row r="593" spans="3:3" ht="15" hidden="1" x14ac:dyDescent="0.25">
      <c r="C593" s="171"/>
    </row>
    <row r="594" spans="3:3" ht="15" hidden="1" x14ac:dyDescent="0.25">
      <c r="C594" s="171"/>
    </row>
    <row r="595" spans="3:3" ht="15" hidden="1" x14ac:dyDescent="0.25">
      <c r="C595" s="171"/>
    </row>
    <row r="596" spans="3:3" ht="15" hidden="1" x14ac:dyDescent="0.25">
      <c r="C596" s="171"/>
    </row>
    <row r="597" spans="3:3" ht="15" hidden="1" x14ac:dyDescent="0.25">
      <c r="C597" s="171"/>
    </row>
    <row r="598" spans="3:3" ht="15" hidden="1" x14ac:dyDescent="0.25">
      <c r="C598" s="171"/>
    </row>
    <row r="599" spans="3:3" ht="15" hidden="1" x14ac:dyDescent="0.25">
      <c r="C599" s="171"/>
    </row>
    <row r="600" spans="3:3" ht="15" hidden="1" x14ac:dyDescent="0.25">
      <c r="C600" s="171"/>
    </row>
    <row r="601" spans="3:3" ht="15" hidden="1" x14ac:dyDescent="0.25">
      <c r="C601" s="171"/>
    </row>
    <row r="602" spans="3:3" ht="15" hidden="1" x14ac:dyDescent="0.25">
      <c r="C602" s="171"/>
    </row>
    <row r="603" spans="3:3" ht="15" hidden="1" x14ac:dyDescent="0.25">
      <c r="C603" s="171"/>
    </row>
    <row r="604" spans="3:3" ht="15" hidden="1" x14ac:dyDescent="0.25">
      <c r="C604" s="171"/>
    </row>
    <row r="605" spans="3:3" ht="15" hidden="1" x14ac:dyDescent="0.25">
      <c r="C605" s="171"/>
    </row>
    <row r="606" spans="3:3" ht="15" hidden="1" x14ac:dyDescent="0.25">
      <c r="C606" s="171"/>
    </row>
    <row r="607" spans="3:3" ht="15" hidden="1" x14ac:dyDescent="0.25">
      <c r="C607" s="171"/>
    </row>
    <row r="608" spans="3:3" ht="15" hidden="1" x14ac:dyDescent="0.25">
      <c r="C608" s="171"/>
    </row>
    <row r="609" spans="3:3" ht="15" hidden="1" x14ac:dyDescent="0.25">
      <c r="C609" s="171"/>
    </row>
    <row r="610" spans="3:3" ht="15" hidden="1" x14ac:dyDescent="0.25">
      <c r="C610" s="171"/>
    </row>
    <row r="611" spans="3:3" ht="15" hidden="1" x14ac:dyDescent="0.25">
      <c r="C611" s="171"/>
    </row>
    <row r="612" spans="3:3" ht="15" hidden="1" x14ac:dyDescent="0.25">
      <c r="C612" s="171"/>
    </row>
    <row r="613" spans="3:3" ht="15" hidden="1" x14ac:dyDescent="0.25">
      <c r="C613" s="171"/>
    </row>
    <row r="614" spans="3:3" ht="15" hidden="1" x14ac:dyDescent="0.25">
      <c r="C614" s="171"/>
    </row>
    <row r="615" spans="3:3" ht="15" hidden="1" x14ac:dyDescent="0.25">
      <c r="C615" s="171"/>
    </row>
    <row r="616" spans="3:3" ht="15" hidden="1" x14ac:dyDescent="0.25">
      <c r="C616" s="171"/>
    </row>
    <row r="617" spans="3:3" ht="15" hidden="1" x14ac:dyDescent="0.25">
      <c r="C617" s="171"/>
    </row>
    <row r="618" spans="3:3" ht="15" hidden="1" x14ac:dyDescent="0.25">
      <c r="C618" s="171"/>
    </row>
    <row r="619" spans="3:3" ht="15" hidden="1" x14ac:dyDescent="0.25">
      <c r="C619" s="171"/>
    </row>
    <row r="620" spans="3:3" ht="15" hidden="1" x14ac:dyDescent="0.25">
      <c r="C620" s="171"/>
    </row>
    <row r="621" spans="3:3" ht="15" hidden="1" x14ac:dyDescent="0.25">
      <c r="C621" s="171"/>
    </row>
    <row r="622" spans="3:3" ht="15" hidden="1" x14ac:dyDescent="0.25">
      <c r="C622" s="171"/>
    </row>
    <row r="623" spans="3:3" ht="15" hidden="1" x14ac:dyDescent="0.25">
      <c r="C623" s="171"/>
    </row>
    <row r="624" spans="3:3" ht="15" hidden="1" x14ac:dyDescent="0.25">
      <c r="C624" s="171"/>
    </row>
    <row r="625" spans="3:3" ht="15" hidden="1" x14ac:dyDescent="0.25">
      <c r="C625" s="171"/>
    </row>
    <row r="626" spans="3:3" ht="15" hidden="1" x14ac:dyDescent="0.25">
      <c r="C626" s="171"/>
    </row>
    <row r="627" spans="3:3" ht="15" hidden="1" x14ac:dyDescent="0.25">
      <c r="C627" s="171"/>
    </row>
    <row r="628" spans="3:3" ht="15" hidden="1" x14ac:dyDescent="0.25">
      <c r="C628" s="171"/>
    </row>
    <row r="629" spans="3:3" ht="15" hidden="1" x14ac:dyDescent="0.25">
      <c r="C629" s="171"/>
    </row>
    <row r="630" spans="3:3" ht="15" hidden="1" x14ac:dyDescent="0.25">
      <c r="C630" s="171"/>
    </row>
    <row r="631" spans="3:3" ht="15" hidden="1" x14ac:dyDescent="0.25">
      <c r="C631" s="171"/>
    </row>
    <row r="632" spans="3:3" ht="15" hidden="1" x14ac:dyDescent="0.25">
      <c r="C632" s="171"/>
    </row>
    <row r="633" spans="3:3" ht="15" hidden="1" x14ac:dyDescent="0.25">
      <c r="C633" s="171"/>
    </row>
    <row r="634" spans="3:3" ht="15" hidden="1" x14ac:dyDescent="0.25">
      <c r="C634" s="171"/>
    </row>
    <row r="635" spans="3:3" ht="15" hidden="1" x14ac:dyDescent="0.25">
      <c r="C635" s="171"/>
    </row>
    <row r="636" spans="3:3" ht="15" hidden="1" x14ac:dyDescent="0.25">
      <c r="C636" s="171"/>
    </row>
    <row r="637" spans="3:3" ht="15" hidden="1" x14ac:dyDescent="0.25">
      <c r="C637" s="171"/>
    </row>
    <row r="638" spans="3:3" ht="15" hidden="1" x14ac:dyDescent="0.25">
      <c r="C638" s="171"/>
    </row>
    <row r="639" spans="3:3" ht="15" hidden="1" x14ac:dyDescent="0.25">
      <c r="C639" s="171"/>
    </row>
    <row r="640" spans="3:3" ht="15" hidden="1" x14ac:dyDescent="0.25">
      <c r="C640" s="171"/>
    </row>
    <row r="641" spans="3:3" ht="15" hidden="1" x14ac:dyDescent="0.25">
      <c r="C641" s="171"/>
    </row>
    <row r="642" spans="3:3" ht="15" hidden="1" x14ac:dyDescent="0.25">
      <c r="C642" s="171"/>
    </row>
    <row r="643" spans="3:3" ht="15" hidden="1" x14ac:dyDescent="0.25">
      <c r="C643" s="171"/>
    </row>
    <row r="644" spans="3:3" ht="15" hidden="1" x14ac:dyDescent="0.25">
      <c r="C644" s="171"/>
    </row>
    <row r="645" spans="3:3" ht="15" hidden="1" x14ac:dyDescent="0.25">
      <c r="C645" s="171"/>
    </row>
    <row r="646" spans="3:3" ht="15" hidden="1" x14ac:dyDescent="0.25">
      <c r="C646" s="171"/>
    </row>
    <row r="647" spans="3:3" ht="15" hidden="1" x14ac:dyDescent="0.25">
      <c r="C647" s="171"/>
    </row>
    <row r="648" spans="3:3" ht="15" hidden="1" x14ac:dyDescent="0.25">
      <c r="C648" s="171"/>
    </row>
    <row r="649" spans="3:3" ht="15" hidden="1" x14ac:dyDescent="0.25">
      <c r="C649" s="171"/>
    </row>
    <row r="650" spans="3:3" ht="15" hidden="1" x14ac:dyDescent="0.25">
      <c r="C650" s="171"/>
    </row>
    <row r="651" spans="3:3" ht="15" hidden="1" x14ac:dyDescent="0.25">
      <c r="C651" s="171"/>
    </row>
    <row r="652" spans="3:3" ht="15" hidden="1" x14ac:dyDescent="0.25">
      <c r="C652" s="171"/>
    </row>
    <row r="653" spans="3:3" ht="15" hidden="1" x14ac:dyDescent="0.25">
      <c r="C653" s="171"/>
    </row>
    <row r="654" spans="3:3" ht="15" hidden="1" x14ac:dyDescent="0.25">
      <c r="C654" s="171"/>
    </row>
    <row r="655" spans="3:3" ht="15" hidden="1" x14ac:dyDescent="0.25">
      <c r="C655" s="171"/>
    </row>
    <row r="656" spans="3:3" ht="15" hidden="1" x14ac:dyDescent="0.25">
      <c r="C656" s="171"/>
    </row>
    <row r="657" spans="3:3" ht="15" hidden="1" customHeight="1" x14ac:dyDescent="0.25">
      <c r="C657" s="171"/>
    </row>
    <row r="658" spans="3:3" ht="15" hidden="1" customHeight="1" x14ac:dyDescent="0.25">
      <c r="C658" s="171"/>
    </row>
    <row r="659" spans="3:3" ht="15" hidden="1" customHeight="1" x14ac:dyDescent="0.25">
      <c r="C659" s="171"/>
    </row>
    <row r="660" spans="3:3" ht="15" hidden="1" customHeight="1" x14ac:dyDescent="0.25">
      <c r="C660" s="171"/>
    </row>
    <row r="661" spans="3:3" ht="15" hidden="1" customHeight="1" x14ac:dyDescent="0.25">
      <c r="C661" s="171"/>
    </row>
    <row r="662" spans="3:3" ht="15" hidden="1" customHeight="1" x14ac:dyDescent="0.25">
      <c r="C662" s="171"/>
    </row>
    <row r="663" spans="3:3" ht="15" hidden="1" customHeight="1" x14ac:dyDescent="0.25">
      <c r="C663" s="171"/>
    </row>
    <row r="664" spans="3:3" ht="15" hidden="1" customHeight="1" x14ac:dyDescent="0.25">
      <c r="C664" s="171"/>
    </row>
    <row r="665" spans="3:3" ht="15" hidden="1" x14ac:dyDescent="0.25">
      <c r="C665" s="171"/>
    </row>
    <row r="666" spans="3:3" ht="15" hidden="1" x14ac:dyDescent="0.25">
      <c r="C666" s="171"/>
    </row>
    <row r="667" spans="3:3" ht="15" hidden="1" x14ac:dyDescent="0.25">
      <c r="C667" s="171"/>
    </row>
    <row r="668" spans="3:3" ht="15" hidden="1" x14ac:dyDescent="0.25">
      <c r="C668" s="171"/>
    </row>
    <row r="669" spans="3:3" ht="15" hidden="1" x14ac:dyDescent="0.25">
      <c r="C669" s="171"/>
    </row>
    <row r="670" spans="3:3" ht="15" hidden="1" x14ac:dyDescent="0.25">
      <c r="C670" s="171"/>
    </row>
    <row r="671" spans="3:3" ht="15" hidden="1" x14ac:dyDescent="0.25">
      <c r="C671" s="171"/>
    </row>
    <row r="672" spans="3:3" ht="15" hidden="1" x14ac:dyDescent="0.25">
      <c r="C672" s="171"/>
    </row>
    <row r="673" spans="3:3" ht="15" hidden="1" x14ac:dyDescent="0.25">
      <c r="C673" s="171"/>
    </row>
    <row r="674" spans="3:3" ht="15" hidden="1" x14ac:dyDescent="0.25">
      <c r="C674" s="171"/>
    </row>
    <row r="675" spans="3:3" ht="15" hidden="1" x14ac:dyDescent="0.25">
      <c r="C675" s="171"/>
    </row>
    <row r="676" spans="3:3" ht="15" hidden="1" x14ac:dyDescent="0.25">
      <c r="C676" s="171"/>
    </row>
    <row r="677" spans="3:3" ht="15" hidden="1" x14ac:dyDescent="0.25">
      <c r="C677" s="171"/>
    </row>
    <row r="678" spans="3:3" ht="15" hidden="1" x14ac:dyDescent="0.25">
      <c r="C678" s="171"/>
    </row>
    <row r="679" spans="3:3" ht="15" hidden="1" x14ac:dyDescent="0.25">
      <c r="C679" s="171"/>
    </row>
    <row r="680" spans="3:3" ht="15" hidden="1" x14ac:dyDescent="0.25">
      <c r="C680" s="171"/>
    </row>
    <row r="681" spans="3:3" ht="15" hidden="1" x14ac:dyDescent="0.25">
      <c r="C681" s="171"/>
    </row>
    <row r="682" spans="3:3" ht="15" hidden="1" x14ac:dyDescent="0.25">
      <c r="C682" s="171"/>
    </row>
    <row r="683" spans="3:3" ht="15" hidden="1" x14ac:dyDescent="0.25">
      <c r="C683" s="171"/>
    </row>
    <row r="684" spans="3:3" ht="15" hidden="1" x14ac:dyDescent="0.25">
      <c r="C684" s="171"/>
    </row>
    <row r="685" spans="3:3" ht="15" hidden="1" x14ac:dyDescent="0.25">
      <c r="C685" s="171"/>
    </row>
    <row r="686" spans="3:3" ht="15" hidden="1" x14ac:dyDescent="0.25">
      <c r="C686" s="171"/>
    </row>
    <row r="687" spans="3:3" ht="15" hidden="1" x14ac:dyDescent="0.25">
      <c r="C687" s="171"/>
    </row>
    <row r="688" spans="3:3" ht="15" hidden="1" x14ac:dyDescent="0.25">
      <c r="C688" s="171"/>
    </row>
    <row r="689" spans="3:3" ht="15" hidden="1" x14ac:dyDescent="0.25">
      <c r="C689" s="171"/>
    </row>
    <row r="690" spans="3:3" ht="15" hidden="1" x14ac:dyDescent="0.25">
      <c r="C690" s="171"/>
    </row>
    <row r="691" spans="3:3" ht="15" hidden="1" x14ac:dyDescent="0.25">
      <c r="C691" s="171"/>
    </row>
    <row r="692" spans="3:3" ht="15" hidden="1" x14ac:dyDescent="0.25">
      <c r="C692" s="171"/>
    </row>
    <row r="693" spans="3:3" ht="15" hidden="1" x14ac:dyDescent="0.25">
      <c r="C693" s="171"/>
    </row>
    <row r="694" spans="3:3" ht="15" hidden="1" x14ac:dyDescent="0.25">
      <c r="C694" s="171"/>
    </row>
    <row r="695" spans="3:3" ht="15" hidden="1" x14ac:dyDescent="0.25">
      <c r="C695" s="171"/>
    </row>
    <row r="696" spans="3:3" ht="15" hidden="1" x14ac:dyDescent="0.25">
      <c r="C696" s="171"/>
    </row>
    <row r="697" spans="3:3" ht="15" hidden="1" x14ac:dyDescent="0.25">
      <c r="C697" s="171"/>
    </row>
    <row r="698" spans="3:3" ht="15" hidden="1" x14ac:dyDescent="0.25">
      <c r="C698" s="171"/>
    </row>
    <row r="699" spans="3:3" ht="15" hidden="1" x14ac:dyDescent="0.25">
      <c r="C699" s="171"/>
    </row>
    <row r="700" spans="3:3" ht="15" hidden="1" x14ac:dyDescent="0.25">
      <c r="C700" s="171"/>
    </row>
    <row r="701" spans="3:3" ht="15" hidden="1" x14ac:dyDescent="0.25">
      <c r="C701" s="171"/>
    </row>
    <row r="702" spans="3:3" ht="15" hidden="1" x14ac:dyDescent="0.25">
      <c r="C702" s="171"/>
    </row>
    <row r="703" spans="3:3" ht="15" hidden="1" x14ac:dyDescent="0.25">
      <c r="C703" s="171"/>
    </row>
    <row r="704" spans="3:3" ht="15" hidden="1" x14ac:dyDescent="0.25">
      <c r="C704" s="171"/>
    </row>
    <row r="705" spans="3:3" ht="15" hidden="1" x14ac:dyDescent="0.25">
      <c r="C705" s="171"/>
    </row>
    <row r="706" spans="3:3" ht="15" hidden="1" x14ac:dyDescent="0.25">
      <c r="C706" s="171"/>
    </row>
    <row r="707" spans="3:3" ht="15" hidden="1" x14ac:dyDescent="0.25">
      <c r="C707" s="171"/>
    </row>
    <row r="708" spans="3:3" ht="15" hidden="1" x14ac:dyDescent="0.25">
      <c r="C708" s="171"/>
    </row>
    <row r="709" spans="3:3" ht="15" hidden="1" x14ac:dyDescent="0.25">
      <c r="C709" s="171"/>
    </row>
    <row r="710" spans="3:3" ht="15" hidden="1" x14ac:dyDescent="0.25">
      <c r="C710" s="171"/>
    </row>
    <row r="711" spans="3:3" ht="15" hidden="1" x14ac:dyDescent="0.25">
      <c r="C711" s="171"/>
    </row>
    <row r="712" spans="3:3" ht="15" hidden="1" x14ac:dyDescent="0.25">
      <c r="C712" s="171"/>
    </row>
    <row r="713" spans="3:3" ht="15" hidden="1" x14ac:dyDescent="0.25">
      <c r="C713" s="171"/>
    </row>
    <row r="714" spans="3:3" ht="15" hidden="1" x14ac:dyDescent="0.25">
      <c r="C714" s="171"/>
    </row>
    <row r="715" spans="3:3" ht="15" hidden="1" x14ac:dyDescent="0.25">
      <c r="C715" s="171"/>
    </row>
    <row r="716" spans="3:3" ht="15" hidden="1" x14ac:dyDescent="0.25">
      <c r="C716" s="171"/>
    </row>
    <row r="717" spans="3:3" ht="15" hidden="1" x14ac:dyDescent="0.25">
      <c r="C717" s="171"/>
    </row>
    <row r="718" spans="3:3" ht="15" hidden="1" x14ac:dyDescent="0.25">
      <c r="C718" s="171"/>
    </row>
    <row r="719" spans="3:3" ht="15" hidden="1" x14ac:dyDescent="0.25">
      <c r="C719" s="171"/>
    </row>
    <row r="720" spans="3:3" ht="15" hidden="1" x14ac:dyDescent="0.25">
      <c r="C720" s="171"/>
    </row>
    <row r="721" spans="3:3" ht="15" hidden="1" x14ac:dyDescent="0.25">
      <c r="C721" s="171"/>
    </row>
    <row r="722" spans="3:3" ht="15" hidden="1" x14ac:dyDescent="0.25">
      <c r="C722" s="171"/>
    </row>
    <row r="723" spans="3:3" ht="15" hidden="1" x14ac:dyDescent="0.25">
      <c r="C723" s="171"/>
    </row>
    <row r="724" spans="3:3" ht="15" hidden="1" x14ac:dyDescent="0.25">
      <c r="C724" s="171"/>
    </row>
    <row r="725" spans="3:3" ht="15" hidden="1" x14ac:dyDescent="0.25">
      <c r="C725" s="171"/>
    </row>
    <row r="726" spans="3:3" ht="15" hidden="1" x14ac:dyDescent="0.25">
      <c r="C726" s="171"/>
    </row>
    <row r="727" spans="3:3" ht="15" hidden="1" x14ac:dyDescent="0.25">
      <c r="C727" s="171"/>
    </row>
    <row r="728" spans="3:3" ht="15" hidden="1" x14ac:dyDescent="0.25">
      <c r="C728" s="171"/>
    </row>
    <row r="729" spans="3:3" ht="15" hidden="1" x14ac:dyDescent="0.25">
      <c r="C729" s="171"/>
    </row>
    <row r="730" spans="3:3" ht="15" hidden="1" x14ac:dyDescent="0.25">
      <c r="C730" s="171"/>
    </row>
    <row r="731" spans="3:3" ht="15" hidden="1" x14ac:dyDescent="0.25">
      <c r="C731" s="171"/>
    </row>
    <row r="732" spans="3:3" ht="15" hidden="1" x14ac:dyDescent="0.25">
      <c r="C732" s="171"/>
    </row>
    <row r="733" spans="3:3" ht="15" hidden="1" x14ac:dyDescent="0.25">
      <c r="C733" s="171"/>
    </row>
    <row r="734" spans="3:3" ht="15" hidden="1" x14ac:dyDescent="0.25">
      <c r="C734" s="171"/>
    </row>
    <row r="735" spans="3:3" ht="15" hidden="1" x14ac:dyDescent="0.25">
      <c r="C735" s="171"/>
    </row>
    <row r="736" spans="3:3" ht="15" hidden="1" x14ac:dyDescent="0.25">
      <c r="C736" s="171"/>
    </row>
    <row r="737" spans="3:3" ht="15" hidden="1" x14ac:dyDescent="0.25">
      <c r="C737" s="171"/>
    </row>
    <row r="738" spans="3:3" ht="15" hidden="1" x14ac:dyDescent="0.25">
      <c r="C738" s="171"/>
    </row>
    <row r="739" spans="3:3" ht="15" hidden="1" x14ac:dyDescent="0.25">
      <c r="C739" s="171"/>
    </row>
    <row r="740" spans="3:3" ht="15" hidden="1" x14ac:dyDescent="0.25">
      <c r="C740" s="171"/>
    </row>
    <row r="741" spans="3:3" ht="15" hidden="1" x14ac:dyDescent="0.25">
      <c r="C741" s="171"/>
    </row>
    <row r="742" spans="3:3" ht="15" hidden="1" x14ac:dyDescent="0.25">
      <c r="C742" s="171"/>
    </row>
    <row r="743" spans="3:3" ht="15" hidden="1" x14ac:dyDescent="0.25">
      <c r="C743" s="171"/>
    </row>
    <row r="744" spans="3:3" ht="15" hidden="1" x14ac:dyDescent="0.25">
      <c r="C744" s="171"/>
    </row>
    <row r="745" spans="3:3" ht="15" hidden="1" x14ac:dyDescent="0.25">
      <c r="C745" s="171"/>
    </row>
    <row r="746" spans="3:3" ht="15" hidden="1" x14ac:dyDescent="0.25">
      <c r="C746" s="171"/>
    </row>
    <row r="747" spans="3:3" ht="15" hidden="1" x14ac:dyDescent="0.25">
      <c r="C747" s="171"/>
    </row>
    <row r="748" spans="3:3" ht="15" hidden="1" x14ac:dyDescent="0.25">
      <c r="C748" s="171"/>
    </row>
    <row r="749" spans="3:3" ht="15" hidden="1" x14ac:dyDescent="0.25">
      <c r="C749" s="171"/>
    </row>
    <row r="750" spans="3:3" ht="15" hidden="1" x14ac:dyDescent="0.25">
      <c r="C750" s="171"/>
    </row>
    <row r="751" spans="3:3" ht="15" hidden="1" x14ac:dyDescent="0.25">
      <c r="C751" s="171"/>
    </row>
    <row r="752" spans="3:3" ht="15" hidden="1" x14ac:dyDescent="0.25">
      <c r="C752" s="171"/>
    </row>
    <row r="753" spans="3:3" ht="15" hidden="1" x14ac:dyDescent="0.25">
      <c r="C753" s="171"/>
    </row>
    <row r="754" spans="3:3" ht="15" hidden="1" x14ac:dyDescent="0.25">
      <c r="C754" s="171"/>
    </row>
    <row r="755" spans="3:3" ht="15" hidden="1" x14ac:dyDescent="0.25">
      <c r="C755" s="171"/>
    </row>
    <row r="756" spans="3:3" ht="15" hidden="1" x14ac:dyDescent="0.25">
      <c r="C756" s="171"/>
    </row>
    <row r="757" spans="3:3" ht="15" hidden="1" x14ac:dyDescent="0.25">
      <c r="C757" s="171"/>
    </row>
    <row r="758" spans="3:3" ht="15" hidden="1" x14ac:dyDescent="0.25">
      <c r="C758" s="171"/>
    </row>
    <row r="759" spans="3:3" ht="15" hidden="1" x14ac:dyDescent="0.25">
      <c r="C759" s="171"/>
    </row>
    <row r="760" spans="3:3" ht="15" hidden="1" x14ac:dyDescent="0.25">
      <c r="C760" s="171"/>
    </row>
    <row r="761" spans="3:3" ht="15" hidden="1" x14ac:dyDescent="0.25">
      <c r="C761" s="171"/>
    </row>
    <row r="762" spans="3:3" ht="15" hidden="1" x14ac:dyDescent="0.25">
      <c r="C762" s="171"/>
    </row>
    <row r="763" spans="3:3" ht="15" hidden="1" x14ac:dyDescent="0.25">
      <c r="C763" s="171"/>
    </row>
    <row r="764" spans="3:3" ht="15" hidden="1" x14ac:dyDescent="0.25">
      <c r="C764" s="171"/>
    </row>
    <row r="765" spans="3:3" ht="15" hidden="1" x14ac:dyDescent="0.25">
      <c r="C765" s="171"/>
    </row>
    <row r="766" spans="3:3" ht="15" hidden="1" x14ac:dyDescent="0.25">
      <c r="C766" s="171"/>
    </row>
    <row r="767" spans="3:3" ht="15" hidden="1" x14ac:dyDescent="0.25">
      <c r="C767" s="171"/>
    </row>
    <row r="768" spans="3:3" ht="15" hidden="1" x14ac:dyDescent="0.25">
      <c r="C768" s="171"/>
    </row>
    <row r="769" spans="3:3" ht="15" hidden="1" x14ac:dyDescent="0.25">
      <c r="C769" s="171"/>
    </row>
    <row r="770" spans="3:3" ht="15" hidden="1" x14ac:dyDescent="0.25">
      <c r="C770" s="171"/>
    </row>
    <row r="771" spans="3:3" ht="15" hidden="1" x14ac:dyDescent="0.25">
      <c r="C771" s="171"/>
    </row>
    <row r="772" spans="3:3" ht="15" hidden="1" x14ac:dyDescent="0.25">
      <c r="C772" s="171"/>
    </row>
    <row r="773" spans="3:3" ht="15" hidden="1" x14ac:dyDescent="0.25">
      <c r="C773" s="171"/>
    </row>
    <row r="774" spans="3:3" ht="15" hidden="1" x14ac:dyDescent="0.25">
      <c r="C774" s="171"/>
    </row>
    <row r="775" spans="3:3" ht="15" hidden="1" x14ac:dyDescent="0.25">
      <c r="C775" s="171"/>
    </row>
    <row r="776" spans="3:3" ht="15" hidden="1" x14ac:dyDescent="0.25">
      <c r="C776" s="171"/>
    </row>
    <row r="777" spans="3:3" ht="15" hidden="1" x14ac:dyDescent="0.25">
      <c r="C777" s="171"/>
    </row>
    <row r="778" spans="3:3" ht="15" hidden="1" x14ac:dyDescent="0.25">
      <c r="C778" s="171"/>
    </row>
    <row r="779" spans="3:3" ht="15" hidden="1" x14ac:dyDescent="0.25">
      <c r="C779" s="171"/>
    </row>
    <row r="780" spans="3:3" ht="15" hidden="1" x14ac:dyDescent="0.25">
      <c r="C780" s="171"/>
    </row>
    <row r="781" spans="3:3" ht="15" hidden="1" x14ac:dyDescent="0.25">
      <c r="C781" s="171"/>
    </row>
    <row r="782" spans="3:3" ht="15" hidden="1" x14ac:dyDescent="0.25">
      <c r="C782" s="171"/>
    </row>
    <row r="783" spans="3:3" ht="15" hidden="1" x14ac:dyDescent="0.25">
      <c r="C783" s="171"/>
    </row>
    <row r="784" spans="3:3" ht="15" hidden="1" x14ac:dyDescent="0.25">
      <c r="C784" s="171"/>
    </row>
    <row r="785" spans="3:3" ht="15" hidden="1" x14ac:dyDescent="0.25">
      <c r="C785" s="171"/>
    </row>
    <row r="786" spans="3:3" ht="15" hidden="1" x14ac:dyDescent="0.25">
      <c r="C786" s="171"/>
    </row>
    <row r="787" spans="3:3" ht="15" hidden="1" x14ac:dyDescent="0.25">
      <c r="C787" s="171"/>
    </row>
    <row r="788" spans="3:3" ht="15" hidden="1" x14ac:dyDescent="0.25">
      <c r="C788" s="171"/>
    </row>
    <row r="789" spans="3:3" ht="15" hidden="1" x14ac:dyDescent="0.25">
      <c r="C789" s="171"/>
    </row>
    <row r="790" spans="3:3" ht="15" hidden="1" x14ac:dyDescent="0.25">
      <c r="C790" s="171"/>
    </row>
    <row r="791" spans="3:3" ht="15" hidden="1" x14ac:dyDescent="0.25">
      <c r="C791" s="171"/>
    </row>
    <row r="792" spans="3:3" ht="15" hidden="1" x14ac:dyDescent="0.25">
      <c r="C792" s="171"/>
    </row>
    <row r="793" spans="3:3" ht="15" hidden="1" x14ac:dyDescent="0.25">
      <c r="C793" s="171"/>
    </row>
    <row r="794" spans="3:3" ht="15" hidden="1" x14ac:dyDescent="0.25">
      <c r="C794" s="171"/>
    </row>
    <row r="795" spans="3:3" ht="15" hidden="1" x14ac:dyDescent="0.25">
      <c r="C795" s="171"/>
    </row>
    <row r="796" spans="3:3" ht="15" hidden="1" x14ac:dyDescent="0.25">
      <c r="C796" s="171"/>
    </row>
    <row r="797" spans="3:3" ht="15" hidden="1" x14ac:dyDescent="0.25">
      <c r="C797" s="171"/>
    </row>
    <row r="798" spans="3:3" ht="15" hidden="1" x14ac:dyDescent="0.25">
      <c r="C798" s="171"/>
    </row>
    <row r="799" spans="3:3" ht="15" hidden="1" x14ac:dyDescent="0.25">
      <c r="C799" s="171"/>
    </row>
    <row r="800" spans="3:3" ht="15" hidden="1" x14ac:dyDescent="0.25">
      <c r="C800" s="171"/>
    </row>
    <row r="801" spans="3:3" ht="15" hidden="1" x14ac:dyDescent="0.25">
      <c r="C801" s="171"/>
    </row>
    <row r="802" spans="3:3" ht="15" hidden="1" x14ac:dyDescent="0.25">
      <c r="C802" s="171"/>
    </row>
    <row r="803" spans="3:3" ht="15" hidden="1" x14ac:dyDescent="0.25">
      <c r="C803" s="171"/>
    </row>
    <row r="804" spans="3:3" ht="15" hidden="1" x14ac:dyDescent="0.25">
      <c r="C804" s="171"/>
    </row>
    <row r="805" spans="3:3" ht="15" hidden="1" x14ac:dyDescent="0.25">
      <c r="C805" s="171"/>
    </row>
    <row r="806" spans="3:3" ht="15" hidden="1" x14ac:dyDescent="0.25">
      <c r="C806" s="171"/>
    </row>
    <row r="807" spans="3:3" ht="15" hidden="1" x14ac:dyDescent="0.25">
      <c r="C807" s="171"/>
    </row>
    <row r="808" spans="3:3" ht="15" hidden="1" x14ac:dyDescent="0.25">
      <c r="C808" s="171"/>
    </row>
    <row r="809" spans="3:3" ht="15" hidden="1" x14ac:dyDescent="0.25">
      <c r="C809" s="171"/>
    </row>
    <row r="810" spans="3:3" ht="15" hidden="1" x14ac:dyDescent="0.25">
      <c r="C810" s="171"/>
    </row>
    <row r="811" spans="3:3" ht="15" hidden="1" x14ac:dyDescent="0.25">
      <c r="C811" s="171"/>
    </row>
    <row r="812" spans="3:3" ht="15" hidden="1" x14ac:dyDescent="0.25">
      <c r="C812" s="171"/>
    </row>
    <row r="813" spans="3:3" ht="15" hidden="1" x14ac:dyDescent="0.25">
      <c r="C813" s="171"/>
    </row>
    <row r="814" spans="3:3" ht="15" hidden="1" x14ac:dyDescent="0.25">
      <c r="C814" s="171"/>
    </row>
    <row r="815" spans="3:3" ht="15" hidden="1" x14ac:dyDescent="0.25">
      <c r="C815" s="171"/>
    </row>
    <row r="816" spans="3:3" ht="15" hidden="1" x14ac:dyDescent="0.25">
      <c r="C816" s="171"/>
    </row>
    <row r="817" spans="3:3" ht="15" hidden="1" x14ac:dyDescent="0.25">
      <c r="C817" s="171"/>
    </row>
    <row r="818" spans="3:3" ht="15" hidden="1" x14ac:dyDescent="0.25">
      <c r="C818" s="171"/>
    </row>
    <row r="819" spans="3:3" ht="15" hidden="1" x14ac:dyDescent="0.25">
      <c r="C819" s="171"/>
    </row>
    <row r="820" spans="3:3" ht="15" hidden="1" x14ac:dyDescent="0.25">
      <c r="C820" s="171"/>
    </row>
    <row r="821" spans="3:3" ht="15" hidden="1" x14ac:dyDescent="0.25">
      <c r="C821" s="171"/>
    </row>
    <row r="822" spans="3:3" ht="15" hidden="1" x14ac:dyDescent="0.25">
      <c r="C822" s="171"/>
    </row>
    <row r="823" spans="3:3" ht="15" hidden="1" x14ac:dyDescent="0.25">
      <c r="C823" s="171"/>
    </row>
    <row r="824" spans="3:3" ht="15" hidden="1" x14ac:dyDescent="0.25">
      <c r="C824" s="171"/>
    </row>
    <row r="825" spans="3:3" ht="15" hidden="1" x14ac:dyDescent="0.25">
      <c r="C825" s="171"/>
    </row>
    <row r="826" spans="3:3" ht="15" hidden="1" x14ac:dyDescent="0.25">
      <c r="C826" s="171"/>
    </row>
    <row r="827" spans="3:3" ht="15" hidden="1" x14ac:dyDescent="0.25">
      <c r="C827" s="171"/>
    </row>
    <row r="828" spans="3:3" ht="15" hidden="1" x14ac:dyDescent="0.25">
      <c r="C828" s="171"/>
    </row>
    <row r="829" spans="3:3" ht="15" hidden="1" x14ac:dyDescent="0.25">
      <c r="C829" s="171"/>
    </row>
    <row r="830" spans="3:3" ht="15" hidden="1" x14ac:dyDescent="0.25">
      <c r="C830" s="171"/>
    </row>
    <row r="831" spans="3:3" ht="15" hidden="1" x14ac:dyDescent="0.25">
      <c r="C831" s="171"/>
    </row>
    <row r="832" spans="3:3" ht="15" hidden="1" x14ac:dyDescent="0.25">
      <c r="C832" s="171"/>
    </row>
    <row r="833" spans="3:3" ht="15" hidden="1" x14ac:dyDescent="0.25">
      <c r="C833" s="171"/>
    </row>
    <row r="834" spans="3:3" ht="15" hidden="1" x14ac:dyDescent="0.25">
      <c r="C834" s="171"/>
    </row>
    <row r="835" spans="3:3" ht="15" hidden="1" x14ac:dyDescent="0.25">
      <c r="C835" s="171"/>
    </row>
    <row r="836" spans="3:3" ht="15" hidden="1" x14ac:dyDescent="0.25">
      <c r="C836" s="171"/>
    </row>
    <row r="837" spans="3:3" ht="15" hidden="1" x14ac:dyDescent="0.25">
      <c r="C837" s="171"/>
    </row>
    <row r="838" spans="3:3" ht="15" hidden="1" x14ac:dyDescent="0.25">
      <c r="C838" s="171"/>
    </row>
    <row r="839" spans="3:3" ht="15" hidden="1" x14ac:dyDescent="0.25">
      <c r="C839" s="171"/>
    </row>
    <row r="840" spans="3:3" ht="15" hidden="1" x14ac:dyDescent="0.25">
      <c r="C840" s="171"/>
    </row>
    <row r="841" spans="3:3" ht="15" hidden="1" x14ac:dyDescent="0.25">
      <c r="C841" s="171"/>
    </row>
    <row r="842" spans="3:3" ht="15" hidden="1" x14ac:dyDescent="0.25">
      <c r="C842" s="171"/>
    </row>
    <row r="843" spans="3:3" ht="15" hidden="1" x14ac:dyDescent="0.25">
      <c r="C843" s="171"/>
    </row>
    <row r="844" spans="3:3" ht="15" hidden="1" x14ac:dyDescent="0.25">
      <c r="C844" s="171"/>
    </row>
    <row r="845" spans="3:3" ht="15" hidden="1" x14ac:dyDescent="0.25">
      <c r="C845" s="171"/>
    </row>
    <row r="846" spans="3:3" ht="15" hidden="1" x14ac:dyDescent="0.25">
      <c r="C846" s="171"/>
    </row>
    <row r="847" spans="3:3" ht="15" hidden="1" x14ac:dyDescent="0.25">
      <c r="C847" s="171"/>
    </row>
    <row r="848" spans="3:3" ht="15" hidden="1" x14ac:dyDescent="0.25">
      <c r="C848" s="171"/>
    </row>
    <row r="849" spans="3:3" ht="15" hidden="1" x14ac:dyDescent="0.25">
      <c r="C849" s="171"/>
    </row>
    <row r="850" spans="3:3" ht="15" hidden="1" x14ac:dyDescent="0.25">
      <c r="C850" s="171"/>
    </row>
    <row r="851" spans="3:3" ht="15" hidden="1" x14ac:dyDescent="0.25">
      <c r="C851" s="171"/>
    </row>
    <row r="852" spans="3:3" ht="15" hidden="1" x14ac:dyDescent="0.25">
      <c r="C852" s="171"/>
    </row>
    <row r="853" spans="3:3" ht="15" hidden="1" x14ac:dyDescent="0.25">
      <c r="C853" s="171"/>
    </row>
    <row r="854" spans="3:3" ht="15" hidden="1" x14ac:dyDescent="0.25">
      <c r="C854" s="171"/>
    </row>
    <row r="855" spans="3:3" ht="15" hidden="1" x14ac:dyDescent="0.25">
      <c r="C855" s="171"/>
    </row>
    <row r="856" spans="3:3" ht="15" hidden="1" x14ac:dyDescent="0.25">
      <c r="C856" s="171"/>
    </row>
    <row r="857" spans="3:3" ht="15" hidden="1" x14ac:dyDescent="0.25">
      <c r="C857" s="171"/>
    </row>
    <row r="858" spans="3:3" ht="15" hidden="1" x14ac:dyDescent="0.25">
      <c r="C858" s="171"/>
    </row>
    <row r="859" spans="3:3" ht="15" hidden="1" x14ac:dyDescent="0.25">
      <c r="C859" s="171"/>
    </row>
    <row r="860" spans="3:3" ht="15" hidden="1" x14ac:dyDescent="0.25">
      <c r="C860" s="171"/>
    </row>
    <row r="861" spans="3:3" ht="15" hidden="1" x14ac:dyDescent="0.25">
      <c r="C861" s="171"/>
    </row>
    <row r="862" spans="3:3" ht="15" hidden="1" x14ac:dyDescent="0.25">
      <c r="C862" s="171"/>
    </row>
    <row r="863" spans="3:3" ht="15" hidden="1" x14ac:dyDescent="0.25">
      <c r="C863" s="171"/>
    </row>
    <row r="864" spans="3:3" ht="15" hidden="1" x14ac:dyDescent="0.25">
      <c r="C864" s="171"/>
    </row>
    <row r="865" spans="3:3" ht="15" hidden="1" x14ac:dyDescent="0.25">
      <c r="C865" s="171"/>
    </row>
    <row r="866" spans="3:3" ht="15" hidden="1" x14ac:dyDescent="0.25">
      <c r="C866" s="171"/>
    </row>
    <row r="867" spans="3:3" ht="15" hidden="1" x14ac:dyDescent="0.25">
      <c r="C867" s="171"/>
    </row>
    <row r="868" spans="3:3" ht="15" hidden="1" x14ac:dyDescent="0.25">
      <c r="C868" s="171"/>
    </row>
    <row r="869" spans="3:3" ht="15" hidden="1" x14ac:dyDescent="0.25">
      <c r="C869" s="171"/>
    </row>
    <row r="870" spans="3:3" ht="15" hidden="1" x14ac:dyDescent="0.25">
      <c r="C870" s="171"/>
    </row>
    <row r="871" spans="3:3" ht="15" hidden="1" x14ac:dyDescent="0.25">
      <c r="C871" s="171"/>
    </row>
    <row r="872" spans="3:3" ht="15" hidden="1" x14ac:dyDescent="0.25">
      <c r="C872" s="171"/>
    </row>
    <row r="873" spans="3:3" ht="15" hidden="1" x14ac:dyDescent="0.25">
      <c r="C873" s="171"/>
    </row>
    <row r="874" spans="3:3" ht="15" hidden="1" x14ac:dyDescent="0.25">
      <c r="C874" s="171"/>
    </row>
    <row r="875" spans="3:3" ht="15" hidden="1" x14ac:dyDescent="0.25">
      <c r="C875" s="171"/>
    </row>
    <row r="876" spans="3:3" ht="15" hidden="1" x14ac:dyDescent="0.25">
      <c r="C876" s="171"/>
    </row>
    <row r="877" spans="3:3" ht="15" hidden="1" x14ac:dyDescent="0.25">
      <c r="C877" s="171"/>
    </row>
    <row r="878" spans="3:3" ht="15" hidden="1" x14ac:dyDescent="0.25">
      <c r="C878" s="171"/>
    </row>
    <row r="879" spans="3:3" ht="15" hidden="1" x14ac:dyDescent="0.25">
      <c r="C879" s="171"/>
    </row>
    <row r="880" spans="3:3" ht="15" hidden="1" x14ac:dyDescent="0.25">
      <c r="C880" s="171"/>
    </row>
    <row r="881" spans="3:3" ht="15" hidden="1" x14ac:dyDescent="0.25">
      <c r="C881" s="171"/>
    </row>
    <row r="882" spans="3:3" ht="15" hidden="1" x14ac:dyDescent="0.25">
      <c r="C882" s="171"/>
    </row>
    <row r="883" spans="3:3" ht="15" hidden="1" x14ac:dyDescent="0.25">
      <c r="C883" s="171"/>
    </row>
    <row r="884" spans="3:3" ht="15" hidden="1" x14ac:dyDescent="0.25">
      <c r="C884" s="171"/>
    </row>
    <row r="885" spans="3:3" ht="15" hidden="1" x14ac:dyDescent="0.25">
      <c r="C885" s="171"/>
    </row>
    <row r="886" spans="3:3" ht="15" hidden="1" x14ac:dyDescent="0.25">
      <c r="C886" s="171"/>
    </row>
    <row r="887" spans="3:3" ht="15" hidden="1" x14ac:dyDescent="0.25">
      <c r="C887" s="171"/>
    </row>
    <row r="888" spans="3:3" ht="15" hidden="1" x14ac:dyDescent="0.25">
      <c r="C888" s="171"/>
    </row>
    <row r="889" spans="3:3" ht="15" hidden="1" x14ac:dyDescent="0.25">
      <c r="C889" s="171"/>
    </row>
    <row r="890" spans="3:3" ht="15" hidden="1" x14ac:dyDescent="0.25">
      <c r="C890" s="171"/>
    </row>
    <row r="891" spans="3:3" ht="15" hidden="1" x14ac:dyDescent="0.25">
      <c r="C891" s="171"/>
    </row>
    <row r="892" spans="3:3" ht="15" hidden="1" x14ac:dyDescent="0.25">
      <c r="C892" s="171"/>
    </row>
    <row r="893" spans="3:3" ht="15" hidden="1" x14ac:dyDescent="0.25">
      <c r="C893" s="171"/>
    </row>
    <row r="894" spans="3:3" ht="15" hidden="1" x14ac:dyDescent="0.25">
      <c r="C894" s="171"/>
    </row>
    <row r="895" spans="3:3" ht="15" hidden="1" x14ac:dyDescent="0.25">
      <c r="C895" s="171"/>
    </row>
    <row r="896" spans="3:3" ht="15" hidden="1" x14ac:dyDescent="0.25">
      <c r="C896" s="171"/>
    </row>
    <row r="897" spans="3:3" ht="15" hidden="1" x14ac:dyDescent="0.25">
      <c r="C897" s="171"/>
    </row>
    <row r="898" spans="3:3" ht="15" hidden="1" x14ac:dyDescent="0.25">
      <c r="C898" s="171"/>
    </row>
    <row r="899" spans="3:3" ht="15" hidden="1" x14ac:dyDescent="0.25">
      <c r="C899" s="171"/>
    </row>
    <row r="900" spans="3:3" ht="15" hidden="1" x14ac:dyDescent="0.25">
      <c r="C900" s="171"/>
    </row>
    <row r="901" spans="3:3" ht="15" hidden="1" x14ac:dyDescent="0.25">
      <c r="C901" s="171"/>
    </row>
    <row r="902" spans="3:3" ht="15" hidden="1" x14ac:dyDescent="0.25">
      <c r="C902" s="171"/>
    </row>
    <row r="903" spans="3:3" ht="15" hidden="1" x14ac:dyDescent="0.25">
      <c r="C903" s="171"/>
    </row>
    <row r="904" spans="3:3" ht="15" hidden="1" x14ac:dyDescent="0.25">
      <c r="C904" s="171"/>
    </row>
    <row r="905" spans="3:3" ht="15" hidden="1" x14ac:dyDescent="0.25">
      <c r="C905" s="171"/>
    </row>
    <row r="906" spans="3:3" ht="15" hidden="1" x14ac:dyDescent="0.25">
      <c r="C906" s="171"/>
    </row>
    <row r="907" spans="3:3" ht="15" hidden="1" x14ac:dyDescent="0.25">
      <c r="C907" s="171"/>
    </row>
    <row r="908" spans="3:3" ht="15" hidden="1" x14ac:dyDescent="0.25">
      <c r="C908" s="171"/>
    </row>
    <row r="909" spans="3:3" ht="15" hidden="1" x14ac:dyDescent="0.25">
      <c r="C909" s="171"/>
    </row>
    <row r="910" spans="3:3" ht="15" hidden="1" x14ac:dyDescent="0.25">
      <c r="C910" s="171"/>
    </row>
    <row r="911" spans="3:3" ht="15" hidden="1" x14ac:dyDescent="0.25">
      <c r="C911" s="171"/>
    </row>
    <row r="912" spans="3:3" ht="15" hidden="1" x14ac:dyDescent="0.25">
      <c r="C912" s="171"/>
    </row>
    <row r="913" spans="3:3" ht="15" hidden="1" x14ac:dyDescent="0.25">
      <c r="C913" s="171"/>
    </row>
    <row r="914" spans="3:3" ht="15" hidden="1" x14ac:dyDescent="0.25">
      <c r="C914" s="171"/>
    </row>
    <row r="915" spans="3:3" ht="15" hidden="1" x14ac:dyDescent="0.25">
      <c r="C915" s="171"/>
    </row>
    <row r="916" spans="3:3" ht="15" hidden="1" x14ac:dyDescent="0.25">
      <c r="C916" s="171"/>
    </row>
    <row r="917" spans="3:3" ht="15" hidden="1" x14ac:dyDescent="0.25">
      <c r="C917" s="171"/>
    </row>
    <row r="918" spans="3:3" ht="15" hidden="1" x14ac:dyDescent="0.25">
      <c r="C918" s="171"/>
    </row>
    <row r="919" spans="3:3" ht="15" hidden="1" x14ac:dyDescent="0.25">
      <c r="C919" s="171"/>
    </row>
    <row r="920" spans="3:3" ht="15" hidden="1" x14ac:dyDescent="0.25">
      <c r="C920" s="171"/>
    </row>
    <row r="921" spans="3:3" ht="15" hidden="1" x14ac:dyDescent="0.25">
      <c r="C921" s="171"/>
    </row>
    <row r="922" spans="3:3" ht="15" hidden="1" x14ac:dyDescent="0.25">
      <c r="C922" s="171"/>
    </row>
    <row r="923" spans="3:3" ht="15" hidden="1" x14ac:dyDescent="0.25">
      <c r="C923" s="171"/>
    </row>
    <row r="924" spans="3:3" ht="15" hidden="1" x14ac:dyDescent="0.25">
      <c r="C924" s="171"/>
    </row>
    <row r="925" spans="3:3" ht="15" hidden="1" x14ac:dyDescent="0.25">
      <c r="C925" s="171"/>
    </row>
    <row r="926" spans="3:3" ht="15" hidden="1" x14ac:dyDescent="0.25">
      <c r="C926" s="171"/>
    </row>
    <row r="927" spans="3:3" ht="15" hidden="1" x14ac:dyDescent="0.25">
      <c r="C927" s="171"/>
    </row>
    <row r="928" spans="3:3" ht="15" hidden="1" x14ac:dyDescent="0.25">
      <c r="C928" s="171"/>
    </row>
    <row r="929" spans="3:3" ht="15" hidden="1" x14ac:dyDescent="0.25">
      <c r="C929" s="171"/>
    </row>
    <row r="930" spans="3:3" ht="15" hidden="1" x14ac:dyDescent="0.25">
      <c r="C930" s="171"/>
    </row>
    <row r="931" spans="3:3" ht="15" hidden="1" x14ac:dyDescent="0.25">
      <c r="C931" s="171"/>
    </row>
    <row r="932" spans="3:3" ht="15" hidden="1" x14ac:dyDescent="0.25">
      <c r="C932" s="171"/>
    </row>
    <row r="933" spans="3:3" ht="15" hidden="1" x14ac:dyDescent="0.25">
      <c r="C933" s="171"/>
    </row>
    <row r="934" spans="3:3" ht="15" hidden="1" x14ac:dyDescent="0.25">
      <c r="C934" s="171"/>
    </row>
    <row r="935" spans="3:3" ht="15" hidden="1" x14ac:dyDescent="0.25">
      <c r="C935" s="171"/>
    </row>
    <row r="936" spans="3:3" ht="15" hidden="1" x14ac:dyDescent="0.25">
      <c r="C936" s="171"/>
    </row>
    <row r="937" spans="3:3" ht="15" hidden="1" x14ac:dyDescent="0.25">
      <c r="C937" s="171"/>
    </row>
    <row r="938" spans="3:3" ht="15" hidden="1" x14ac:dyDescent="0.25">
      <c r="C938" s="171"/>
    </row>
    <row r="939" spans="3:3" ht="15" hidden="1" x14ac:dyDescent="0.25">
      <c r="C939" s="171"/>
    </row>
    <row r="940" spans="3:3" ht="15" hidden="1" x14ac:dyDescent="0.25">
      <c r="C940" s="171"/>
    </row>
    <row r="941" spans="3:3" ht="15" hidden="1" x14ac:dyDescent="0.25">
      <c r="C941" s="171"/>
    </row>
    <row r="942" spans="3:3" ht="15" hidden="1" x14ac:dyDescent="0.25">
      <c r="C942" s="171"/>
    </row>
    <row r="943" spans="3:3" ht="15" hidden="1" x14ac:dyDescent="0.25">
      <c r="C943" s="171"/>
    </row>
    <row r="944" spans="3:3" ht="15" hidden="1" x14ac:dyDescent="0.25">
      <c r="C944" s="171"/>
    </row>
    <row r="945" spans="3:3" ht="15" hidden="1" x14ac:dyDescent="0.25">
      <c r="C945" s="171"/>
    </row>
    <row r="946" spans="3:3" ht="15" hidden="1" x14ac:dyDescent="0.25">
      <c r="C946" s="171"/>
    </row>
    <row r="947" spans="3:3" ht="15" hidden="1" x14ac:dyDescent="0.25">
      <c r="C947" s="171"/>
    </row>
    <row r="948" spans="3:3" ht="15" hidden="1" x14ac:dyDescent="0.25">
      <c r="C948" s="171"/>
    </row>
    <row r="949" spans="3:3" ht="15" hidden="1" x14ac:dyDescent="0.25">
      <c r="C949" s="171"/>
    </row>
    <row r="950" spans="3:3" ht="15" hidden="1" x14ac:dyDescent="0.25">
      <c r="C950" s="171"/>
    </row>
    <row r="951" spans="3:3" ht="15" hidden="1" x14ac:dyDescent="0.25">
      <c r="C951" s="171"/>
    </row>
    <row r="952" spans="3:3" ht="15" hidden="1" x14ac:dyDescent="0.25">
      <c r="C952" s="171"/>
    </row>
    <row r="953" spans="3:3" ht="15" hidden="1" x14ac:dyDescent="0.25">
      <c r="C953" s="171"/>
    </row>
    <row r="954" spans="3:3" ht="15" hidden="1" x14ac:dyDescent="0.25">
      <c r="C954" s="171"/>
    </row>
    <row r="955" spans="3:3" ht="15" hidden="1" x14ac:dyDescent="0.25">
      <c r="C955" s="171"/>
    </row>
    <row r="956" spans="3:3" ht="15" hidden="1" x14ac:dyDescent="0.25">
      <c r="C956" s="171"/>
    </row>
    <row r="957" spans="3:3" ht="15" hidden="1" x14ac:dyDescent="0.25">
      <c r="C957" s="171"/>
    </row>
    <row r="958" spans="3:3" ht="15" hidden="1" x14ac:dyDescent="0.25">
      <c r="C958" s="171"/>
    </row>
    <row r="959" spans="3:3" ht="15" hidden="1" x14ac:dyDescent="0.25">
      <c r="C959" s="171"/>
    </row>
    <row r="960" spans="3:3" ht="15" hidden="1" x14ac:dyDescent="0.25">
      <c r="C960" s="171"/>
    </row>
    <row r="961" spans="3:3" ht="15" hidden="1" x14ac:dyDescent="0.25">
      <c r="C961" s="171"/>
    </row>
    <row r="962" spans="3:3" ht="15" hidden="1" x14ac:dyDescent="0.25">
      <c r="C962" s="171"/>
    </row>
    <row r="963" spans="3:3" ht="15" hidden="1" x14ac:dyDescent="0.25">
      <c r="C963" s="171"/>
    </row>
    <row r="964" spans="3:3" ht="15" hidden="1" x14ac:dyDescent="0.25">
      <c r="C964" s="171"/>
    </row>
    <row r="965" spans="3:3" ht="15" hidden="1" x14ac:dyDescent="0.25">
      <c r="C965" s="171"/>
    </row>
    <row r="966" spans="3:3" ht="15" hidden="1" x14ac:dyDescent="0.25">
      <c r="C966" s="171"/>
    </row>
    <row r="967" spans="3:3" ht="15" hidden="1" x14ac:dyDescent="0.25">
      <c r="C967" s="171"/>
    </row>
    <row r="968" spans="3:3" ht="15" hidden="1" x14ac:dyDescent="0.25">
      <c r="C968" s="171"/>
    </row>
    <row r="969" spans="3:3" ht="15" hidden="1" x14ac:dyDescent="0.25">
      <c r="C969" s="171"/>
    </row>
    <row r="970" spans="3:3" ht="15" hidden="1" x14ac:dyDescent="0.25">
      <c r="C970" s="171"/>
    </row>
    <row r="971" spans="3:3" ht="15" hidden="1" x14ac:dyDescent="0.25">
      <c r="C971" s="171"/>
    </row>
    <row r="972" spans="3:3" ht="15" hidden="1" x14ac:dyDescent="0.25">
      <c r="C972" s="171"/>
    </row>
    <row r="973" spans="3:3" ht="15" hidden="1" x14ac:dyDescent="0.25">
      <c r="C973" s="171"/>
    </row>
    <row r="974" spans="3:3" ht="15" hidden="1" x14ac:dyDescent="0.25">
      <c r="C974" s="171"/>
    </row>
    <row r="975" spans="3:3" ht="15" hidden="1" x14ac:dyDescent="0.25">
      <c r="C975" s="171"/>
    </row>
    <row r="976" spans="3:3" ht="15" hidden="1" x14ac:dyDescent="0.25">
      <c r="C976" s="171"/>
    </row>
    <row r="977" spans="3:3" ht="15" hidden="1" x14ac:dyDescent="0.25">
      <c r="C977" s="171"/>
    </row>
    <row r="978" spans="3:3" ht="15" hidden="1" x14ac:dyDescent="0.25">
      <c r="C978" s="171"/>
    </row>
    <row r="979" spans="3:3" ht="15" hidden="1" x14ac:dyDescent="0.25">
      <c r="C979" s="171"/>
    </row>
    <row r="980" spans="3:3" ht="15" hidden="1" x14ac:dyDescent="0.25">
      <c r="C980" s="171"/>
    </row>
    <row r="981" spans="3:3" ht="15" hidden="1" x14ac:dyDescent="0.25">
      <c r="C981" s="171"/>
    </row>
    <row r="982" spans="3:3" ht="15" hidden="1" x14ac:dyDescent="0.25">
      <c r="C982" s="171"/>
    </row>
    <row r="983" spans="3:3" ht="15" hidden="1" x14ac:dyDescent="0.25">
      <c r="C983" s="171"/>
    </row>
    <row r="984" spans="3:3" ht="15" hidden="1" x14ac:dyDescent="0.25">
      <c r="C984" s="171"/>
    </row>
    <row r="985" spans="3:3" ht="15" hidden="1" x14ac:dyDescent="0.25">
      <c r="C985" s="171"/>
    </row>
    <row r="986" spans="3:3" ht="15" hidden="1" x14ac:dyDescent="0.25">
      <c r="C986" s="171"/>
    </row>
    <row r="987" spans="3:3" ht="15" hidden="1" x14ac:dyDescent="0.25">
      <c r="C987" s="171"/>
    </row>
    <row r="988" spans="3:3" ht="15" hidden="1" x14ac:dyDescent="0.25">
      <c r="C988" s="171"/>
    </row>
    <row r="989" spans="3:3" ht="15" hidden="1" x14ac:dyDescent="0.25">
      <c r="C989" s="171"/>
    </row>
    <row r="990" spans="3:3" ht="15" hidden="1" x14ac:dyDescent="0.25">
      <c r="C990" s="171"/>
    </row>
    <row r="991" spans="3:3" ht="15" hidden="1" x14ac:dyDescent="0.25">
      <c r="C991" s="171"/>
    </row>
    <row r="992" spans="3:3" ht="15" hidden="1" x14ac:dyDescent="0.25">
      <c r="C992" s="171"/>
    </row>
    <row r="993" spans="3:3" ht="15" hidden="1" x14ac:dyDescent="0.25">
      <c r="C993" s="171"/>
    </row>
    <row r="994" spans="3:3" ht="15" hidden="1" x14ac:dyDescent="0.25">
      <c r="C994" s="171"/>
    </row>
    <row r="995" spans="3:3" ht="15" hidden="1" x14ac:dyDescent="0.25">
      <c r="C995" s="171"/>
    </row>
    <row r="996" spans="3:3" ht="15" hidden="1" x14ac:dyDescent="0.25">
      <c r="C996" s="171"/>
    </row>
    <row r="997" spans="3:3" ht="15" hidden="1" x14ac:dyDescent="0.25">
      <c r="C997" s="171"/>
    </row>
    <row r="998" spans="3:3" ht="15" hidden="1" x14ac:dyDescent="0.25">
      <c r="C998" s="171"/>
    </row>
    <row r="999" spans="3:3" ht="15" hidden="1" x14ac:dyDescent="0.25">
      <c r="C999" s="171"/>
    </row>
    <row r="1000" spans="3:3" ht="15" hidden="1" x14ac:dyDescent="0.25">
      <c r="C1000" s="171"/>
    </row>
    <row r="1001" spans="3:3" ht="15" hidden="1" x14ac:dyDescent="0.25">
      <c r="C1001" s="171"/>
    </row>
    <row r="1002" spans="3:3" ht="15" hidden="1" x14ac:dyDescent="0.25">
      <c r="C1002" s="171"/>
    </row>
    <row r="1003" spans="3:3" ht="15" hidden="1" x14ac:dyDescent="0.25">
      <c r="C1003" s="171"/>
    </row>
    <row r="1004" spans="3:3" ht="15" hidden="1" x14ac:dyDescent="0.25">
      <c r="C1004" s="171"/>
    </row>
    <row r="1005" spans="3:3" ht="15" hidden="1" x14ac:dyDescent="0.25">
      <c r="C1005" s="171"/>
    </row>
    <row r="1006" spans="3:3" ht="15" hidden="1" x14ac:dyDescent="0.25">
      <c r="C1006" s="171"/>
    </row>
    <row r="1007" spans="3:3" ht="15" hidden="1" x14ac:dyDescent="0.25">
      <c r="C1007" s="171"/>
    </row>
    <row r="1008" spans="3:3" ht="15" hidden="1" x14ac:dyDescent="0.25">
      <c r="C1008" s="171"/>
    </row>
    <row r="1009" spans="3:3" ht="15" hidden="1" x14ac:dyDescent="0.25">
      <c r="C1009" s="171"/>
    </row>
    <row r="1010" spans="3:3" ht="15" hidden="1" x14ac:dyDescent="0.25">
      <c r="C1010" s="171"/>
    </row>
    <row r="1011" spans="3:3" ht="15" hidden="1" x14ac:dyDescent="0.25">
      <c r="C1011" s="171"/>
    </row>
    <row r="1012" spans="3:3" ht="15" hidden="1" x14ac:dyDescent="0.25">
      <c r="C1012" s="171"/>
    </row>
    <row r="1013" spans="3:3" ht="15" hidden="1" x14ac:dyDescent="0.25">
      <c r="C1013" s="171"/>
    </row>
    <row r="1014" spans="3:3" ht="15" hidden="1" x14ac:dyDescent="0.25">
      <c r="C1014" s="171"/>
    </row>
    <row r="1015" spans="3:3" ht="15" hidden="1" x14ac:dyDescent="0.25">
      <c r="C1015" s="171"/>
    </row>
    <row r="1016" spans="3:3" ht="15" hidden="1" x14ac:dyDescent="0.25">
      <c r="C1016" s="171"/>
    </row>
    <row r="1017" spans="3:3" ht="15" hidden="1" x14ac:dyDescent="0.25">
      <c r="C1017" s="171"/>
    </row>
    <row r="1018" spans="3:3" ht="15" hidden="1" x14ac:dyDescent="0.25">
      <c r="C1018" s="171"/>
    </row>
    <row r="1019" spans="3:3" ht="15" hidden="1" x14ac:dyDescent="0.25">
      <c r="C1019" s="171"/>
    </row>
    <row r="1020" spans="3:3" ht="15" hidden="1" x14ac:dyDescent="0.25">
      <c r="C1020" s="171"/>
    </row>
    <row r="1021" spans="3:3" ht="15" hidden="1" x14ac:dyDescent="0.25">
      <c r="C1021" s="171"/>
    </row>
    <row r="1022" spans="3:3" ht="15" hidden="1" x14ac:dyDescent="0.25">
      <c r="C1022" s="171"/>
    </row>
    <row r="1023" spans="3:3" ht="15" hidden="1" x14ac:dyDescent="0.25">
      <c r="C1023" s="171"/>
    </row>
    <row r="1024" spans="3:3" ht="15" hidden="1" x14ac:dyDescent="0.25">
      <c r="C1024" s="171"/>
    </row>
    <row r="1025" spans="3:3" ht="15" hidden="1" x14ac:dyDescent="0.25">
      <c r="C1025" s="171"/>
    </row>
    <row r="1026" spans="3:3" ht="15" hidden="1" x14ac:dyDescent="0.25">
      <c r="C1026" s="171"/>
    </row>
    <row r="1027" spans="3:3" ht="15" hidden="1" x14ac:dyDescent="0.25">
      <c r="C1027" s="171"/>
    </row>
    <row r="1028" spans="3:3" ht="15" hidden="1" x14ac:dyDescent="0.25">
      <c r="C1028" s="171"/>
    </row>
    <row r="1029" spans="3:3" ht="15" hidden="1" x14ac:dyDescent="0.25">
      <c r="C1029" s="171"/>
    </row>
    <row r="1030" spans="3:3" ht="15" hidden="1" x14ac:dyDescent="0.25">
      <c r="C1030" s="171"/>
    </row>
    <row r="1031" spans="3:3" ht="15" hidden="1" x14ac:dyDescent="0.25">
      <c r="C1031" s="171"/>
    </row>
    <row r="1032" spans="3:3" ht="15" hidden="1" x14ac:dyDescent="0.25">
      <c r="C1032" s="171"/>
    </row>
    <row r="1033" spans="3:3" ht="15" hidden="1" x14ac:dyDescent="0.25">
      <c r="C1033" s="171"/>
    </row>
    <row r="1034" spans="3:3" ht="15" hidden="1" x14ac:dyDescent="0.25">
      <c r="C1034" s="171"/>
    </row>
    <row r="1035" spans="3:3" ht="15" hidden="1" x14ac:dyDescent="0.25">
      <c r="C1035" s="171"/>
    </row>
    <row r="1036" spans="3:3" ht="15" hidden="1" x14ac:dyDescent="0.25">
      <c r="C1036" s="171"/>
    </row>
    <row r="1037" spans="3:3" ht="15" hidden="1" x14ac:dyDescent="0.25">
      <c r="C1037" s="171"/>
    </row>
    <row r="1038" spans="3:3" ht="15" hidden="1" x14ac:dyDescent="0.25">
      <c r="C1038" s="171"/>
    </row>
    <row r="1039" spans="3:3" ht="15" hidden="1" x14ac:dyDescent="0.25">
      <c r="C1039" s="171"/>
    </row>
    <row r="1040" spans="3:3" ht="15" hidden="1" x14ac:dyDescent="0.25">
      <c r="C1040" s="171"/>
    </row>
    <row r="1041" spans="3:3" ht="15" hidden="1" x14ac:dyDescent="0.25">
      <c r="C1041" s="171"/>
    </row>
    <row r="1042" spans="3:3" ht="15" hidden="1" x14ac:dyDescent="0.25">
      <c r="C1042" s="171"/>
    </row>
    <row r="1043" spans="3:3" ht="15" hidden="1" x14ac:dyDescent="0.25">
      <c r="C1043" s="171"/>
    </row>
    <row r="1044" spans="3:3" ht="15" hidden="1" x14ac:dyDescent="0.25">
      <c r="C1044" s="171"/>
    </row>
    <row r="1045" spans="3:3" ht="15" hidden="1" x14ac:dyDescent="0.25">
      <c r="C1045" s="171"/>
    </row>
    <row r="1046" spans="3:3" ht="15" hidden="1" x14ac:dyDescent="0.25">
      <c r="C1046" s="171"/>
    </row>
    <row r="1047" spans="3:3" ht="15" hidden="1" x14ac:dyDescent="0.25">
      <c r="C1047" s="171"/>
    </row>
    <row r="1048" spans="3:3" ht="15" hidden="1" x14ac:dyDescent="0.25">
      <c r="C1048" s="171"/>
    </row>
    <row r="1049" spans="3:3" ht="15" hidden="1" x14ac:dyDescent="0.25">
      <c r="C1049" s="171"/>
    </row>
    <row r="1050" spans="3:3" ht="15" hidden="1" x14ac:dyDescent="0.25">
      <c r="C1050" s="171"/>
    </row>
    <row r="1051" spans="3:3" ht="15" hidden="1" x14ac:dyDescent="0.25">
      <c r="C1051" s="171"/>
    </row>
    <row r="1052" spans="3:3" ht="15" hidden="1" x14ac:dyDescent="0.25">
      <c r="C1052" s="171"/>
    </row>
    <row r="1053" spans="3:3" ht="15" hidden="1" x14ac:dyDescent="0.25">
      <c r="C1053" s="171"/>
    </row>
    <row r="1054" spans="3:3" ht="15" hidden="1" x14ac:dyDescent="0.25">
      <c r="C1054" s="171"/>
    </row>
    <row r="1055" spans="3:3" ht="15" hidden="1" x14ac:dyDescent="0.25">
      <c r="C1055" s="171"/>
    </row>
    <row r="1056" spans="3:3" ht="15" hidden="1" x14ac:dyDescent="0.25">
      <c r="C1056" s="171"/>
    </row>
    <row r="1057" spans="3:3" ht="15" hidden="1" x14ac:dyDescent="0.25">
      <c r="C1057" s="171"/>
    </row>
    <row r="1058" spans="3:3" ht="15" hidden="1" x14ac:dyDescent="0.25">
      <c r="C1058" s="171"/>
    </row>
    <row r="1059" spans="3:3" ht="15" hidden="1" x14ac:dyDescent="0.25">
      <c r="C1059" s="171"/>
    </row>
    <row r="1060" spans="3:3" ht="15" hidden="1" x14ac:dyDescent="0.25">
      <c r="C1060" s="171"/>
    </row>
    <row r="1061" spans="3:3" ht="15" hidden="1" x14ac:dyDescent="0.25">
      <c r="C1061" s="171"/>
    </row>
    <row r="1062" spans="3:3" ht="15" hidden="1" x14ac:dyDescent="0.25">
      <c r="C1062" s="171"/>
    </row>
    <row r="1063" spans="3:3" ht="15" hidden="1" x14ac:dyDescent="0.25">
      <c r="C1063" s="171"/>
    </row>
    <row r="1064" spans="3:3" ht="15" hidden="1" x14ac:dyDescent="0.25">
      <c r="C1064" s="171"/>
    </row>
    <row r="1065" spans="3:3" ht="15" hidden="1" x14ac:dyDescent="0.25">
      <c r="C1065" s="171"/>
    </row>
    <row r="1066" spans="3:3" ht="15" hidden="1" x14ac:dyDescent="0.25">
      <c r="C1066" s="171"/>
    </row>
    <row r="1067" spans="3:3" ht="15" hidden="1" x14ac:dyDescent="0.25">
      <c r="C1067" s="171"/>
    </row>
    <row r="1068" spans="3:3" ht="15" hidden="1" x14ac:dyDescent="0.25">
      <c r="C1068" s="171"/>
    </row>
    <row r="1069" spans="3:3" ht="15" hidden="1" x14ac:dyDescent="0.25">
      <c r="C1069" s="171"/>
    </row>
    <row r="1070" spans="3:3" ht="15" hidden="1" x14ac:dyDescent="0.25">
      <c r="C1070" s="171"/>
    </row>
    <row r="1071" spans="3:3" ht="15" hidden="1" x14ac:dyDescent="0.25">
      <c r="C1071" s="171"/>
    </row>
    <row r="1072" spans="3:3" ht="15" hidden="1" x14ac:dyDescent="0.25">
      <c r="C1072" s="171"/>
    </row>
    <row r="1073" spans="3:3" ht="15" hidden="1" x14ac:dyDescent="0.25">
      <c r="C1073" s="171"/>
    </row>
    <row r="1074" spans="3:3" ht="15" hidden="1" x14ac:dyDescent="0.25">
      <c r="C1074" s="171"/>
    </row>
    <row r="1075" spans="3:3" ht="15" hidden="1" x14ac:dyDescent="0.25">
      <c r="C1075" s="171"/>
    </row>
    <row r="1076" spans="3:3" ht="15" hidden="1" x14ac:dyDescent="0.25">
      <c r="C1076" s="171"/>
    </row>
    <row r="1077" spans="3:3" ht="15" hidden="1" x14ac:dyDescent="0.25">
      <c r="C1077" s="171"/>
    </row>
    <row r="1078" spans="3:3" ht="15" hidden="1" x14ac:dyDescent="0.25">
      <c r="C1078" s="171"/>
    </row>
    <row r="1079" spans="3:3" ht="15" hidden="1" x14ac:dyDescent="0.25">
      <c r="C1079" s="171"/>
    </row>
    <row r="1080" spans="3:3" ht="15" hidden="1" x14ac:dyDescent="0.25">
      <c r="C1080" s="171"/>
    </row>
    <row r="1081" spans="3:3" ht="15" hidden="1" x14ac:dyDescent="0.25">
      <c r="C1081" s="171"/>
    </row>
    <row r="1082" spans="3:3" ht="15" hidden="1" x14ac:dyDescent="0.25">
      <c r="C1082" s="171"/>
    </row>
    <row r="1083" spans="3:3" ht="15" hidden="1" x14ac:dyDescent="0.25">
      <c r="C1083" s="171"/>
    </row>
    <row r="1084" spans="3:3" ht="15" hidden="1" x14ac:dyDescent="0.25">
      <c r="C1084" s="171"/>
    </row>
    <row r="1085" spans="3:3" ht="15" hidden="1" x14ac:dyDescent="0.25">
      <c r="C1085" s="171"/>
    </row>
    <row r="1086" spans="3:3" ht="15" hidden="1" x14ac:dyDescent="0.25">
      <c r="C1086" s="171"/>
    </row>
    <row r="1087" spans="3:3" ht="15" hidden="1" x14ac:dyDescent="0.25">
      <c r="C1087" s="171"/>
    </row>
    <row r="1088" spans="3:3" ht="15" hidden="1" x14ac:dyDescent="0.25">
      <c r="C1088" s="171"/>
    </row>
    <row r="1089" spans="3:3" ht="15" hidden="1" x14ac:dyDescent="0.25">
      <c r="C1089" s="171"/>
    </row>
    <row r="1090" spans="3:3" ht="15" hidden="1" x14ac:dyDescent="0.25">
      <c r="C1090" s="171"/>
    </row>
    <row r="1091" spans="3:3" ht="15" hidden="1" x14ac:dyDescent="0.25">
      <c r="C1091" s="171"/>
    </row>
    <row r="1092" spans="3:3" ht="15" hidden="1" x14ac:dyDescent="0.25">
      <c r="C1092" s="171"/>
    </row>
    <row r="1093" spans="3:3" ht="15" hidden="1" x14ac:dyDescent="0.25">
      <c r="C1093" s="171"/>
    </row>
    <row r="1094" spans="3:3" ht="15" hidden="1" x14ac:dyDescent="0.25">
      <c r="C1094" s="171"/>
    </row>
    <row r="1095" spans="3:3" ht="15" hidden="1" x14ac:dyDescent="0.25">
      <c r="C1095" s="171"/>
    </row>
    <row r="1096" spans="3:3" ht="15" hidden="1" x14ac:dyDescent="0.25">
      <c r="C1096" s="171"/>
    </row>
    <row r="1097" spans="3:3" ht="15" hidden="1" x14ac:dyDescent="0.25">
      <c r="C1097" s="171"/>
    </row>
    <row r="1098" spans="3:3" ht="15" hidden="1" x14ac:dyDescent="0.25">
      <c r="C1098" s="171"/>
    </row>
    <row r="1099" spans="3:3" ht="15" hidden="1" x14ac:dyDescent="0.25">
      <c r="C1099" s="171"/>
    </row>
    <row r="1100" spans="3:3" ht="15" hidden="1" x14ac:dyDescent="0.25">
      <c r="C1100" s="171"/>
    </row>
    <row r="1101" spans="3:3" ht="15" hidden="1" x14ac:dyDescent="0.25">
      <c r="C1101" s="171"/>
    </row>
    <row r="1102" spans="3:3" ht="15" hidden="1" x14ac:dyDescent="0.25">
      <c r="C1102" s="171"/>
    </row>
    <row r="1103" spans="3:3" ht="15" hidden="1" x14ac:dyDescent="0.25">
      <c r="C1103" s="171"/>
    </row>
    <row r="1104" spans="3:3" ht="15" hidden="1" x14ac:dyDescent="0.25">
      <c r="C1104" s="171"/>
    </row>
    <row r="1105" spans="3:3" ht="15" hidden="1" x14ac:dyDescent="0.25">
      <c r="C1105" s="171"/>
    </row>
    <row r="1106" spans="3:3" ht="15" hidden="1" x14ac:dyDescent="0.25">
      <c r="C1106" s="171"/>
    </row>
    <row r="1107" spans="3:3" ht="15" hidden="1" x14ac:dyDescent="0.25">
      <c r="C1107" s="171"/>
    </row>
    <row r="1108" spans="3:3" ht="15" hidden="1" x14ac:dyDescent="0.25">
      <c r="C1108" s="171"/>
    </row>
    <row r="1109" spans="3:3" ht="15" hidden="1" x14ac:dyDescent="0.25">
      <c r="C1109" s="171"/>
    </row>
    <row r="1110" spans="3:3" ht="15" hidden="1" x14ac:dyDescent="0.25">
      <c r="C1110" s="171"/>
    </row>
    <row r="1111" spans="3:3" ht="15" hidden="1" x14ac:dyDescent="0.25">
      <c r="C1111" s="171"/>
    </row>
    <row r="1112" spans="3:3" ht="15" hidden="1" x14ac:dyDescent="0.25">
      <c r="C1112" s="171"/>
    </row>
    <row r="1113" spans="3:3" ht="15" hidden="1" x14ac:dyDescent="0.25">
      <c r="C1113" s="171"/>
    </row>
    <row r="1114" spans="3:3" ht="15" hidden="1" x14ac:dyDescent="0.25">
      <c r="C1114" s="171"/>
    </row>
    <row r="1115" spans="3:3" ht="15" hidden="1" x14ac:dyDescent="0.25">
      <c r="C1115" s="171"/>
    </row>
    <row r="1116" spans="3:3" ht="15" hidden="1" x14ac:dyDescent="0.25">
      <c r="C1116" s="171"/>
    </row>
    <row r="1117" spans="3:3" ht="15" hidden="1" x14ac:dyDescent="0.25">
      <c r="C1117" s="171"/>
    </row>
    <row r="1118" spans="3:3" ht="15" hidden="1" x14ac:dyDescent="0.25">
      <c r="C1118" s="171"/>
    </row>
    <row r="1119" spans="3:3" ht="15" hidden="1" x14ac:dyDescent="0.25">
      <c r="C1119" s="171"/>
    </row>
    <row r="1120" spans="3:3" ht="15" hidden="1" x14ac:dyDescent="0.25">
      <c r="C1120" s="171"/>
    </row>
    <row r="1121" spans="3:3" ht="15" hidden="1" x14ac:dyDescent="0.25">
      <c r="C1121" s="171"/>
    </row>
    <row r="1122" spans="3:3" ht="15" hidden="1" x14ac:dyDescent="0.25">
      <c r="C1122" s="171"/>
    </row>
    <row r="1123" spans="3:3" ht="15" hidden="1" x14ac:dyDescent="0.25">
      <c r="C1123" s="171"/>
    </row>
    <row r="1124" spans="3:3" ht="15" hidden="1" x14ac:dyDescent="0.25">
      <c r="C1124" s="171"/>
    </row>
    <row r="1125" spans="3:3" ht="15" hidden="1" x14ac:dyDescent="0.25">
      <c r="C1125" s="171"/>
    </row>
    <row r="1126" spans="3:3" ht="15" hidden="1" x14ac:dyDescent="0.25">
      <c r="C1126" s="171"/>
    </row>
    <row r="1127" spans="3:3" ht="15" hidden="1" x14ac:dyDescent="0.25">
      <c r="C1127" s="171"/>
    </row>
    <row r="1128" spans="3:3" ht="15" hidden="1" x14ac:dyDescent="0.25">
      <c r="C1128" s="171"/>
    </row>
    <row r="1129" spans="3:3" ht="15" hidden="1" x14ac:dyDescent="0.25">
      <c r="C1129" s="171"/>
    </row>
    <row r="1130" spans="3:3" ht="15" hidden="1" x14ac:dyDescent="0.25">
      <c r="C1130" s="171"/>
    </row>
    <row r="1131" spans="3:3" ht="15" hidden="1" x14ac:dyDescent="0.25">
      <c r="C1131" s="171"/>
    </row>
    <row r="1132" spans="3:3" ht="15" hidden="1" x14ac:dyDescent="0.25">
      <c r="C1132" s="171"/>
    </row>
    <row r="1133" spans="3:3" ht="15" hidden="1" x14ac:dyDescent="0.25">
      <c r="C1133" s="171"/>
    </row>
    <row r="1134" spans="3:3" ht="15" hidden="1" x14ac:dyDescent="0.25">
      <c r="C1134" s="171"/>
    </row>
    <row r="1135" spans="3:3" ht="15" hidden="1" x14ac:dyDescent="0.25">
      <c r="C1135" s="171"/>
    </row>
    <row r="1136" spans="3:3" ht="15" hidden="1" x14ac:dyDescent="0.25">
      <c r="C1136" s="171"/>
    </row>
    <row r="1137" spans="3:3" ht="15" hidden="1" x14ac:dyDescent="0.25">
      <c r="C1137" s="171"/>
    </row>
    <row r="1138" spans="3:3" ht="15" hidden="1" x14ac:dyDescent="0.25">
      <c r="C1138" s="171"/>
    </row>
    <row r="1139" spans="3:3" ht="15" hidden="1" x14ac:dyDescent="0.25">
      <c r="C1139" s="171"/>
    </row>
    <row r="1140" spans="3:3" ht="15" hidden="1" x14ac:dyDescent="0.25">
      <c r="C1140" s="171"/>
    </row>
    <row r="1141" spans="3:3" ht="15" hidden="1" x14ac:dyDescent="0.25">
      <c r="C1141" s="171"/>
    </row>
    <row r="1142" spans="3:3" ht="15" hidden="1" x14ac:dyDescent="0.25">
      <c r="C1142" s="171"/>
    </row>
    <row r="1143" spans="3:3" ht="15" hidden="1" x14ac:dyDescent="0.25">
      <c r="C1143" s="171"/>
    </row>
    <row r="1144" spans="3:3" ht="15" hidden="1" x14ac:dyDescent="0.25">
      <c r="C1144" s="171"/>
    </row>
    <row r="1145" spans="3:3" ht="15" hidden="1" x14ac:dyDescent="0.25">
      <c r="C1145" s="171"/>
    </row>
    <row r="1146" spans="3:3" ht="15" hidden="1" x14ac:dyDescent="0.25">
      <c r="C1146" s="171"/>
    </row>
    <row r="1147" spans="3:3" ht="15" hidden="1" x14ac:dyDescent="0.25">
      <c r="C1147" s="171"/>
    </row>
    <row r="1148" spans="3:3" ht="15" hidden="1" x14ac:dyDescent="0.25">
      <c r="C1148" s="171"/>
    </row>
    <row r="1149" spans="3:3" ht="15" hidden="1" x14ac:dyDescent="0.25">
      <c r="C1149" s="171"/>
    </row>
    <row r="1150" spans="3:3" ht="15" hidden="1" x14ac:dyDescent="0.25">
      <c r="C1150" s="171"/>
    </row>
    <row r="1151" spans="3:3" ht="15" hidden="1" x14ac:dyDescent="0.25">
      <c r="C1151" s="171"/>
    </row>
    <row r="1152" spans="3:3" ht="15" hidden="1" x14ac:dyDescent="0.25">
      <c r="C1152" s="171"/>
    </row>
    <row r="1153" spans="3:3" ht="15" hidden="1" x14ac:dyDescent="0.25">
      <c r="C1153" s="171"/>
    </row>
    <row r="1154" spans="3:3" ht="15" hidden="1" x14ac:dyDescent="0.25">
      <c r="C1154" s="171"/>
    </row>
    <row r="1155" spans="3:3" ht="15" hidden="1" x14ac:dyDescent="0.25">
      <c r="C1155" s="171"/>
    </row>
    <row r="1156" spans="3:3" ht="15" hidden="1" x14ac:dyDescent="0.25">
      <c r="C1156" s="171"/>
    </row>
    <row r="1157" spans="3:3" ht="15" hidden="1" x14ac:dyDescent="0.25">
      <c r="C1157" s="171"/>
    </row>
    <row r="1158" spans="3:3" ht="15" hidden="1" x14ac:dyDescent="0.25">
      <c r="C1158" s="171"/>
    </row>
    <row r="1159" spans="3:3" ht="15" hidden="1" x14ac:dyDescent="0.25">
      <c r="C1159" s="171"/>
    </row>
    <row r="1160" spans="3:3" ht="15" hidden="1" x14ac:dyDescent="0.25">
      <c r="C1160" s="171"/>
    </row>
    <row r="1161" spans="3:3" ht="15" hidden="1" x14ac:dyDescent="0.25">
      <c r="C1161" s="171"/>
    </row>
    <row r="1162" spans="3:3" ht="15" hidden="1" x14ac:dyDescent="0.25">
      <c r="C1162" s="171"/>
    </row>
    <row r="1163" spans="3:3" ht="15" hidden="1" x14ac:dyDescent="0.25">
      <c r="C1163" s="171"/>
    </row>
    <row r="1164" spans="3:3" ht="15" hidden="1" x14ac:dyDescent="0.25">
      <c r="C1164" s="171"/>
    </row>
    <row r="1165" spans="3:3" ht="15" hidden="1" x14ac:dyDescent="0.25">
      <c r="C1165" s="171"/>
    </row>
    <row r="1166" spans="3:3" ht="15" hidden="1" x14ac:dyDescent="0.25">
      <c r="C1166" s="171"/>
    </row>
    <row r="1167" spans="3:3" ht="15" hidden="1" x14ac:dyDescent="0.25">
      <c r="C1167" s="171"/>
    </row>
    <row r="1168" spans="3:3" ht="15" hidden="1" x14ac:dyDescent="0.25">
      <c r="C1168" s="171"/>
    </row>
    <row r="1169" spans="3:3" ht="15" hidden="1" x14ac:dyDescent="0.25">
      <c r="C1169" s="171"/>
    </row>
    <row r="1170" spans="3:3" ht="15" hidden="1" x14ac:dyDescent="0.25">
      <c r="C1170" s="171"/>
    </row>
    <row r="1171" spans="3:3" ht="15" hidden="1" x14ac:dyDescent="0.25">
      <c r="C1171" s="171"/>
    </row>
    <row r="1172" spans="3:3" ht="15" hidden="1" x14ac:dyDescent="0.25">
      <c r="C1172" s="171"/>
    </row>
    <row r="1173" spans="3:3" ht="15" hidden="1" x14ac:dyDescent="0.25">
      <c r="C1173" s="171"/>
    </row>
    <row r="1174" spans="3:3" ht="15" hidden="1" x14ac:dyDescent="0.25">
      <c r="C1174" s="171"/>
    </row>
    <row r="1175" spans="3:3" ht="15" hidden="1" x14ac:dyDescent="0.25">
      <c r="C1175" s="171"/>
    </row>
    <row r="1176" spans="3:3" ht="15" hidden="1" x14ac:dyDescent="0.25">
      <c r="C1176" s="171"/>
    </row>
    <row r="1177" spans="3:3" ht="15" hidden="1" x14ac:dyDescent="0.25">
      <c r="C1177" s="171"/>
    </row>
    <row r="1178" spans="3:3" ht="15" hidden="1" x14ac:dyDescent="0.25">
      <c r="C1178" s="171"/>
    </row>
    <row r="1179" spans="3:3" ht="15" hidden="1" x14ac:dyDescent="0.25">
      <c r="C1179" s="171"/>
    </row>
    <row r="1180" spans="3:3" ht="15" hidden="1" x14ac:dyDescent="0.25">
      <c r="C1180" s="171"/>
    </row>
    <row r="1181" spans="3:3" ht="15" hidden="1" x14ac:dyDescent="0.25">
      <c r="C1181" s="171"/>
    </row>
    <row r="1182" spans="3:3" ht="15" hidden="1" x14ac:dyDescent="0.25">
      <c r="C1182" s="171"/>
    </row>
    <row r="1183" spans="3:3" ht="15" hidden="1" x14ac:dyDescent="0.25">
      <c r="C1183" s="171"/>
    </row>
    <row r="1184" spans="3:3" ht="15" hidden="1" x14ac:dyDescent="0.25">
      <c r="C1184" s="171"/>
    </row>
    <row r="1185" spans="3:3" ht="15" hidden="1" x14ac:dyDescent="0.25">
      <c r="C1185" s="171"/>
    </row>
    <row r="1186" spans="3:3" ht="15" hidden="1" x14ac:dyDescent="0.25">
      <c r="C1186" s="171"/>
    </row>
    <row r="1187" spans="3:3" ht="15" hidden="1" x14ac:dyDescent="0.25">
      <c r="C1187" s="171"/>
    </row>
    <row r="1188" spans="3:3" ht="15" hidden="1" x14ac:dyDescent="0.25">
      <c r="C1188" s="171"/>
    </row>
    <row r="1189" spans="3:3" ht="15" hidden="1" x14ac:dyDescent="0.25">
      <c r="C1189" s="171"/>
    </row>
    <row r="1190" spans="3:3" ht="15" hidden="1" x14ac:dyDescent="0.25">
      <c r="C1190" s="171"/>
    </row>
    <row r="1191" spans="3:3" ht="15" hidden="1" x14ac:dyDescent="0.25">
      <c r="C1191" s="171"/>
    </row>
    <row r="1192" spans="3:3" ht="15" hidden="1" x14ac:dyDescent="0.25">
      <c r="C1192" s="171"/>
    </row>
    <row r="1193" spans="3:3" ht="15" hidden="1" x14ac:dyDescent="0.25">
      <c r="C1193" s="171"/>
    </row>
    <row r="1194" spans="3:3" ht="15" hidden="1" x14ac:dyDescent="0.25">
      <c r="C1194" s="171"/>
    </row>
    <row r="1195" spans="3:3" ht="15" hidden="1" x14ac:dyDescent="0.25">
      <c r="C1195" s="171"/>
    </row>
    <row r="1196" spans="3:3" ht="15" hidden="1" x14ac:dyDescent="0.25">
      <c r="C1196" s="171"/>
    </row>
    <row r="1197" spans="3:3" ht="15" hidden="1" x14ac:dyDescent="0.25">
      <c r="C1197" s="171"/>
    </row>
    <row r="1198" spans="3:3" ht="15" hidden="1" x14ac:dyDescent="0.25">
      <c r="C1198" s="171"/>
    </row>
    <row r="1199" spans="3:3" ht="15" hidden="1" x14ac:dyDescent="0.25">
      <c r="C1199" s="171"/>
    </row>
    <row r="1200" spans="3:3" ht="15" hidden="1" x14ac:dyDescent="0.25">
      <c r="C1200" s="171"/>
    </row>
    <row r="1201" spans="3:3" ht="15" hidden="1" x14ac:dyDescent="0.25">
      <c r="C1201" s="171"/>
    </row>
    <row r="1202" spans="3:3" ht="15" hidden="1" x14ac:dyDescent="0.25">
      <c r="C1202" s="171"/>
    </row>
    <row r="1203" spans="3:3" ht="15" hidden="1" x14ac:dyDescent="0.25">
      <c r="C1203" s="171"/>
    </row>
    <row r="1204" spans="3:3" ht="15" hidden="1" x14ac:dyDescent="0.25">
      <c r="C1204" s="171"/>
    </row>
    <row r="1205" spans="3:3" ht="15" hidden="1" x14ac:dyDescent="0.25">
      <c r="C1205" s="171"/>
    </row>
    <row r="1206" spans="3:3" ht="15" hidden="1" x14ac:dyDescent="0.25">
      <c r="C1206" s="171"/>
    </row>
    <row r="1207" spans="3:3" ht="15" hidden="1" x14ac:dyDescent="0.25">
      <c r="C1207" s="171"/>
    </row>
    <row r="1208" spans="3:3" ht="15" hidden="1" x14ac:dyDescent="0.25">
      <c r="C1208" s="171"/>
    </row>
    <row r="1209" spans="3:3" ht="15" hidden="1" x14ac:dyDescent="0.25">
      <c r="C1209" s="171"/>
    </row>
    <row r="1210" spans="3:3" ht="15" hidden="1" x14ac:dyDescent="0.25">
      <c r="C1210" s="171"/>
    </row>
    <row r="1211" spans="3:3" ht="15" hidden="1" x14ac:dyDescent="0.25">
      <c r="C1211" s="171"/>
    </row>
    <row r="1212" spans="3:3" ht="15" hidden="1" x14ac:dyDescent="0.25">
      <c r="C1212" s="171"/>
    </row>
    <row r="1213" spans="3:3" ht="15" hidden="1" x14ac:dyDescent="0.25">
      <c r="C1213" s="171"/>
    </row>
    <row r="1214" spans="3:3" ht="15" hidden="1" x14ac:dyDescent="0.25">
      <c r="C1214" s="171"/>
    </row>
    <row r="1215" spans="3:3" ht="15" hidden="1" x14ac:dyDescent="0.25">
      <c r="C1215" s="171"/>
    </row>
    <row r="1216" spans="3:3" ht="15" hidden="1" x14ac:dyDescent="0.25">
      <c r="C1216" s="171"/>
    </row>
    <row r="1217" spans="3:3" ht="15" hidden="1" x14ac:dyDescent="0.25">
      <c r="C1217" s="171"/>
    </row>
    <row r="1218" spans="3:3" ht="15" hidden="1" x14ac:dyDescent="0.25">
      <c r="C1218" s="171"/>
    </row>
    <row r="1219" spans="3:3" ht="15" hidden="1" x14ac:dyDescent="0.25">
      <c r="C1219" s="171"/>
    </row>
    <row r="1220" spans="3:3" ht="15" hidden="1" x14ac:dyDescent="0.25">
      <c r="C1220" s="171"/>
    </row>
    <row r="1221" spans="3:3" ht="15" hidden="1" x14ac:dyDescent="0.25">
      <c r="C1221" s="171"/>
    </row>
    <row r="1222" spans="3:3" ht="15" hidden="1" x14ac:dyDescent="0.25">
      <c r="C1222" s="171"/>
    </row>
    <row r="1223" spans="3:3" ht="15" hidden="1" x14ac:dyDescent="0.25">
      <c r="C1223" s="171"/>
    </row>
    <row r="1224" spans="3:3" ht="15" hidden="1" x14ac:dyDescent="0.25">
      <c r="C1224" s="171"/>
    </row>
    <row r="1225" spans="3:3" ht="15" hidden="1" x14ac:dyDescent="0.25">
      <c r="C1225" s="171"/>
    </row>
    <row r="1226" spans="3:3" ht="15" hidden="1" x14ac:dyDescent="0.25">
      <c r="C1226" s="171"/>
    </row>
    <row r="1227" spans="3:3" ht="15" hidden="1" x14ac:dyDescent="0.25">
      <c r="C1227" s="171"/>
    </row>
    <row r="1228" spans="3:3" ht="15" hidden="1" x14ac:dyDescent="0.25">
      <c r="C1228" s="171"/>
    </row>
    <row r="1229" spans="3:3" ht="15" hidden="1" x14ac:dyDescent="0.25">
      <c r="C1229" s="171"/>
    </row>
    <row r="1230" spans="3:3" ht="15" hidden="1" x14ac:dyDescent="0.25">
      <c r="C1230" s="171"/>
    </row>
    <row r="1231" spans="3:3" ht="15" hidden="1" x14ac:dyDescent="0.25">
      <c r="C1231" s="171"/>
    </row>
    <row r="1232" spans="3:3" ht="15" hidden="1" x14ac:dyDescent="0.25">
      <c r="C1232" s="171"/>
    </row>
    <row r="1233" spans="3:3" ht="15" hidden="1" x14ac:dyDescent="0.25">
      <c r="C1233" s="171"/>
    </row>
    <row r="1234" spans="3:3" ht="15" hidden="1" x14ac:dyDescent="0.25">
      <c r="C1234" s="171"/>
    </row>
    <row r="1235" spans="3:3" ht="15" hidden="1" x14ac:dyDescent="0.25">
      <c r="C1235" s="171"/>
    </row>
    <row r="1236" spans="3:3" ht="15" hidden="1" x14ac:dyDescent="0.25">
      <c r="C1236" s="171"/>
    </row>
    <row r="1237" spans="3:3" ht="15" hidden="1" x14ac:dyDescent="0.25">
      <c r="C1237" s="171"/>
    </row>
    <row r="1238" spans="3:3" ht="15" hidden="1" x14ac:dyDescent="0.25">
      <c r="C1238" s="171"/>
    </row>
    <row r="1239" spans="3:3" ht="15" hidden="1" x14ac:dyDescent="0.25">
      <c r="C1239" s="171"/>
    </row>
    <row r="1240" spans="3:3" ht="15" hidden="1" x14ac:dyDescent="0.25">
      <c r="C1240" s="171"/>
    </row>
    <row r="1241" spans="3:3" ht="15" hidden="1" x14ac:dyDescent="0.25">
      <c r="C1241" s="171"/>
    </row>
    <row r="1242" spans="3:3" ht="15" hidden="1" x14ac:dyDescent="0.25">
      <c r="C1242" s="171"/>
    </row>
    <row r="1243" spans="3:3" ht="15" hidden="1" x14ac:dyDescent="0.25">
      <c r="C1243" s="171"/>
    </row>
    <row r="1244" spans="3:3" ht="15" hidden="1" x14ac:dyDescent="0.25">
      <c r="C1244" s="171"/>
    </row>
    <row r="1245" spans="3:3" ht="15" hidden="1" x14ac:dyDescent="0.25">
      <c r="C1245" s="171"/>
    </row>
    <row r="1246" spans="3:3" ht="15" hidden="1" x14ac:dyDescent="0.25">
      <c r="C1246" s="171"/>
    </row>
    <row r="1247" spans="3:3" ht="15" hidden="1" x14ac:dyDescent="0.25">
      <c r="C1247" s="171"/>
    </row>
    <row r="1248" spans="3:3" ht="15" hidden="1" x14ac:dyDescent="0.25">
      <c r="C1248" s="171"/>
    </row>
    <row r="1249" spans="3:3" ht="15" hidden="1" x14ac:dyDescent="0.25">
      <c r="C1249" s="171"/>
    </row>
    <row r="1250" spans="3:3" ht="15" hidden="1" x14ac:dyDescent="0.25">
      <c r="C1250" s="171"/>
    </row>
    <row r="1251" spans="3:3" ht="15" hidden="1" x14ac:dyDescent="0.25">
      <c r="C1251" s="171"/>
    </row>
    <row r="1252" spans="3:3" ht="15" hidden="1" x14ac:dyDescent="0.25">
      <c r="C1252" s="171"/>
    </row>
    <row r="1253" spans="3:3" ht="15" hidden="1" x14ac:dyDescent="0.25">
      <c r="C1253" s="171"/>
    </row>
    <row r="1254" spans="3:3" ht="15" hidden="1" x14ac:dyDescent="0.25">
      <c r="C1254" s="171"/>
    </row>
    <row r="1255" spans="3:3" ht="15" hidden="1" x14ac:dyDescent="0.25">
      <c r="C1255" s="171"/>
    </row>
    <row r="1256" spans="3:3" ht="15" hidden="1" x14ac:dyDescent="0.25">
      <c r="C1256" s="171"/>
    </row>
    <row r="1257" spans="3:3" ht="15" hidden="1" x14ac:dyDescent="0.25">
      <c r="C1257" s="171"/>
    </row>
    <row r="1258" spans="3:3" ht="15" hidden="1" x14ac:dyDescent="0.25">
      <c r="C1258" s="171"/>
    </row>
    <row r="1259" spans="3:3" ht="15" hidden="1" x14ac:dyDescent="0.25">
      <c r="C1259" s="171"/>
    </row>
    <row r="1260" spans="3:3" ht="15" hidden="1" x14ac:dyDescent="0.25">
      <c r="C1260" s="171"/>
    </row>
    <row r="1261" spans="3:3" ht="15" hidden="1" x14ac:dyDescent="0.25">
      <c r="C1261" s="171"/>
    </row>
    <row r="1262" spans="3:3" ht="15" hidden="1" x14ac:dyDescent="0.25">
      <c r="C1262" s="171"/>
    </row>
    <row r="1263" spans="3:3" ht="15" hidden="1" x14ac:dyDescent="0.25">
      <c r="C1263" s="171"/>
    </row>
    <row r="1264" spans="3:3" ht="15" hidden="1" x14ac:dyDescent="0.25">
      <c r="C1264" s="171"/>
    </row>
    <row r="1265" spans="3:3" ht="15" hidden="1" x14ac:dyDescent="0.25">
      <c r="C1265" s="171"/>
    </row>
    <row r="1266" spans="3:3" ht="15" hidden="1" x14ac:dyDescent="0.25">
      <c r="C1266" s="171"/>
    </row>
    <row r="1267" spans="3:3" ht="15" hidden="1" x14ac:dyDescent="0.25">
      <c r="C1267" s="171"/>
    </row>
    <row r="1268" spans="3:3" ht="15" hidden="1" x14ac:dyDescent="0.25">
      <c r="C1268" s="171"/>
    </row>
    <row r="1269" spans="3:3" ht="15" hidden="1" x14ac:dyDescent="0.25">
      <c r="C1269" s="171"/>
    </row>
    <row r="1270" spans="3:3" ht="15" hidden="1" x14ac:dyDescent="0.25">
      <c r="C1270" s="171"/>
    </row>
    <row r="1271" spans="3:3" ht="15" hidden="1" x14ac:dyDescent="0.25">
      <c r="C1271" s="171"/>
    </row>
    <row r="1272" spans="3:3" ht="15" hidden="1" x14ac:dyDescent="0.25">
      <c r="C1272" s="171"/>
    </row>
    <row r="1273" spans="3:3" ht="15" hidden="1" x14ac:dyDescent="0.25">
      <c r="C1273" s="171"/>
    </row>
    <row r="1274" spans="3:3" ht="15" hidden="1" x14ac:dyDescent="0.25">
      <c r="C1274" s="171"/>
    </row>
    <row r="1275" spans="3:3" ht="15" hidden="1" x14ac:dyDescent="0.25">
      <c r="C1275" s="171"/>
    </row>
    <row r="1276" spans="3:3" ht="15" hidden="1" x14ac:dyDescent="0.25">
      <c r="C1276" s="171"/>
    </row>
    <row r="1277" spans="3:3" ht="15" hidden="1" x14ac:dyDescent="0.25">
      <c r="C1277" s="171"/>
    </row>
    <row r="1278" spans="3:3" ht="15" hidden="1" x14ac:dyDescent="0.25">
      <c r="C1278" s="171"/>
    </row>
    <row r="1279" spans="3:3" ht="15" hidden="1" x14ac:dyDescent="0.25">
      <c r="C1279" s="171"/>
    </row>
    <row r="1280" spans="3:3" ht="15" hidden="1" x14ac:dyDescent="0.25">
      <c r="C1280" s="171"/>
    </row>
    <row r="1281" ht="15" hidden="1" x14ac:dyDescent="0.25"/>
    <row r="1282" ht="15" hidden="1" x14ac:dyDescent="0.25"/>
    <row r="1283" ht="15" hidden="1" x14ac:dyDescent="0.25"/>
    <row r="1284" ht="15" hidden="1" x14ac:dyDescent="0.25"/>
    <row r="1285" ht="15" hidden="1" x14ac:dyDescent="0.25"/>
    <row r="1286" ht="15" hidden="1" x14ac:dyDescent="0.25"/>
    <row r="1287" ht="15" hidden="1" x14ac:dyDescent="0.25"/>
    <row r="1288" ht="15" hidden="1" x14ac:dyDescent="0.25"/>
    <row r="1289" ht="15" hidden="1" x14ac:dyDescent="0.25"/>
    <row r="1290" ht="15" hidden="1" x14ac:dyDescent="0.25"/>
    <row r="1291" ht="15" hidden="1" x14ac:dyDescent="0.25"/>
    <row r="1292" ht="15" hidden="1" x14ac:dyDescent="0.25"/>
    <row r="1293" ht="15" hidden="1" x14ac:dyDescent="0.25"/>
    <row r="1294" ht="15" hidden="1" x14ac:dyDescent="0.25"/>
    <row r="1295" ht="15" hidden="1" x14ac:dyDescent="0.25"/>
    <row r="1296" ht="15" hidden="1" x14ac:dyDescent="0.25"/>
    <row r="1297" ht="15" hidden="1" x14ac:dyDescent="0.25"/>
    <row r="1298" ht="15" hidden="1" x14ac:dyDescent="0.25"/>
    <row r="1299" ht="15" hidden="1" x14ac:dyDescent="0.25"/>
    <row r="1300" ht="15" hidden="1" x14ac:dyDescent="0.25"/>
    <row r="1301" ht="15" hidden="1" x14ac:dyDescent="0.25"/>
    <row r="1302" ht="15" hidden="1" x14ac:dyDescent="0.25"/>
    <row r="1303" ht="15" hidden="1" x14ac:dyDescent="0.25"/>
    <row r="1304" ht="15" hidden="1" x14ac:dyDescent="0.25"/>
    <row r="1305" ht="15" hidden="1" x14ac:dyDescent="0.25"/>
    <row r="1306" ht="15" hidden="1" x14ac:dyDescent="0.25"/>
    <row r="1307" ht="15" hidden="1" x14ac:dyDescent="0.25"/>
    <row r="1308" ht="15" hidden="1" x14ac:dyDescent="0.25"/>
    <row r="1309" ht="15" hidden="1" x14ac:dyDescent="0.25"/>
    <row r="1310" ht="15" hidden="1" x14ac:dyDescent="0.25"/>
    <row r="1311" ht="15" hidden="1" x14ac:dyDescent="0.25"/>
    <row r="1312" ht="15" hidden="1" x14ac:dyDescent="0.25"/>
    <row r="1313" ht="15" hidden="1" x14ac:dyDescent="0.25"/>
    <row r="1314" ht="15" hidden="1" x14ac:dyDescent="0.25"/>
    <row r="1315" ht="15" hidden="1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</sheetData>
  <sortState xmlns:xlrd2="http://schemas.microsoft.com/office/spreadsheetml/2017/richdata2" ref="H11:L15">
    <sortCondition ref="J11:J15"/>
  </sortState>
  <mergeCells count="6">
    <mergeCell ref="T9:X9"/>
    <mergeCell ref="B9:F9"/>
    <mergeCell ref="H9:L9"/>
    <mergeCell ref="B1:K1"/>
    <mergeCell ref="B2:K2"/>
    <mergeCell ref="N9:R9"/>
  </mergeCells>
  <dataValidations disablePrompts="1" count="1">
    <dataValidation type="list" allowBlank="1" showInputMessage="1" showErrorMessage="1" sqref="B10 H10 N10 T10" xr:uid="{4F3DB8C0-E76E-4405-9FE6-62D4FE34E28E}">
      <formula1>$B$10:$F$10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94E7-EDB3-46B7-A68A-3C6826BA5AD8}">
  <sheetPr codeName="Hoja15"/>
  <dimension ref="A1:AF84"/>
  <sheetViews>
    <sheetView workbookViewId="0">
      <pane xSplit="4" ySplit="5" topLeftCell="E72" activePane="bottomRight" state="frozen"/>
      <selection activeCell="N54" sqref="N54"/>
      <selection pane="topRight" activeCell="N54" sqref="N54"/>
      <selection pane="bottomLeft" activeCell="N54" sqref="N54"/>
      <selection pane="bottomRight" activeCell="C72" sqref="C72"/>
    </sheetView>
  </sheetViews>
  <sheetFormatPr baseColWidth="10" defaultColWidth="0" defaultRowHeight="15" x14ac:dyDescent="0.25"/>
  <cols>
    <col min="1" max="1" width="12.42578125" style="171" customWidth="1"/>
    <col min="2" max="2" width="17.28515625" style="171" bestFit="1" customWidth="1"/>
    <col min="3" max="3" width="26.140625" style="171" customWidth="1"/>
    <col min="4" max="4" width="15.42578125" style="171" bestFit="1" customWidth="1"/>
    <col min="5" max="5" width="13.42578125" style="171" bestFit="1" customWidth="1"/>
    <col min="6" max="9" width="12" style="171" bestFit="1" customWidth="1"/>
    <col min="10" max="12" width="11.42578125" style="171" customWidth="1"/>
    <col min="13" max="13" width="12" style="171" bestFit="1" customWidth="1"/>
    <col min="14" max="14" width="7.140625" style="171" customWidth="1"/>
    <col min="15" max="15" width="7.28515625" style="171" customWidth="1"/>
    <col min="16" max="16" width="11.42578125" style="171" hidden="1" customWidth="1"/>
    <col min="17" max="32" width="0" style="171" hidden="1" customWidth="1"/>
    <col min="33" max="16384" width="11.42578125" style="171" hidden="1"/>
  </cols>
  <sheetData>
    <row r="1" spans="1:30" customFormat="1" ht="6.75" customHeight="1" x14ac:dyDescent="0.25">
      <c r="A1" s="238"/>
      <c r="B1" s="254"/>
      <c r="C1" s="237"/>
      <c r="D1" s="254"/>
      <c r="E1" s="255"/>
      <c r="F1" s="255"/>
      <c r="G1" s="255"/>
      <c r="H1" s="237"/>
      <c r="I1" s="237"/>
      <c r="J1" s="254"/>
      <c r="K1" s="237"/>
      <c r="L1" s="237"/>
      <c r="M1" s="237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2" spans="1:30" customFormat="1" ht="21" x14ac:dyDescent="0.35">
      <c r="A2" s="238"/>
      <c r="B2" s="254"/>
      <c r="C2" s="606" t="s">
        <v>178</v>
      </c>
      <c r="D2" s="606"/>
      <c r="E2" s="606"/>
      <c r="F2" s="606"/>
      <c r="G2" s="606"/>
      <c r="H2" s="606"/>
      <c r="I2" s="606"/>
      <c r="J2" s="606"/>
      <c r="K2" s="606"/>
      <c r="L2" s="606"/>
      <c r="M2" s="237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0" customFormat="1" ht="15.75" x14ac:dyDescent="0.25">
      <c r="A3" s="238"/>
      <c r="B3" s="254"/>
      <c r="C3" s="607">
        <v>45900</v>
      </c>
      <c r="D3" s="607"/>
      <c r="E3" s="607"/>
      <c r="F3" s="607"/>
      <c r="G3" s="607"/>
      <c r="H3" s="607"/>
      <c r="I3" s="607"/>
      <c r="J3" s="607"/>
      <c r="K3" s="607"/>
      <c r="L3" s="607"/>
      <c r="M3" s="237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1:30" customFormat="1" ht="3" customHeight="1" x14ac:dyDescent="0.25">
      <c r="A4" s="238"/>
      <c r="B4" s="254"/>
      <c r="C4" s="237"/>
      <c r="D4" s="254"/>
      <c r="E4" s="255"/>
      <c r="F4" s="255"/>
      <c r="G4" s="255"/>
      <c r="H4" s="237"/>
      <c r="I4" s="237"/>
      <c r="J4" s="257"/>
      <c r="K4" s="237"/>
      <c r="L4" s="237"/>
      <c r="M4" s="237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0" customFormat="1" x14ac:dyDescent="0.25">
      <c r="A5" s="469" t="s">
        <v>26</v>
      </c>
      <c r="B5" s="469" t="s">
        <v>27</v>
      </c>
      <c r="C5" s="470" t="s">
        <v>28</v>
      </c>
      <c r="D5" s="470" t="s">
        <v>385</v>
      </c>
      <c r="E5" s="470" t="s">
        <v>384</v>
      </c>
      <c r="F5" s="470" t="s">
        <v>30</v>
      </c>
      <c r="G5" s="470" t="s">
        <v>31</v>
      </c>
      <c r="H5" s="470" t="s">
        <v>149</v>
      </c>
      <c r="I5" s="470" t="s">
        <v>150</v>
      </c>
      <c r="J5" s="470" t="s">
        <v>32</v>
      </c>
      <c r="K5" s="470" t="s">
        <v>33</v>
      </c>
      <c r="L5" s="470" t="s">
        <v>34</v>
      </c>
      <c r="M5" s="470" t="s">
        <v>35</v>
      </c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</row>
    <row r="6" spans="1:30" customFormat="1" x14ac:dyDescent="0.25">
      <c r="A6" s="653" t="s">
        <v>382</v>
      </c>
      <c r="B6" s="494" t="s">
        <v>519</v>
      </c>
      <c r="C6" s="489" t="s">
        <v>520</v>
      </c>
      <c r="D6" s="490">
        <v>0</v>
      </c>
      <c r="E6" s="491">
        <v>0</v>
      </c>
      <c r="F6" s="492">
        <v>0</v>
      </c>
      <c r="G6" s="491">
        <v>0</v>
      </c>
      <c r="H6" s="491">
        <v>0</v>
      </c>
      <c r="I6" s="492">
        <v>0</v>
      </c>
      <c r="J6" s="491">
        <v>0</v>
      </c>
      <c r="K6" s="491">
        <v>0</v>
      </c>
      <c r="L6" s="491">
        <v>0</v>
      </c>
      <c r="M6" s="491">
        <v>0</v>
      </c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</row>
    <row r="7" spans="1:30" customFormat="1" x14ac:dyDescent="0.25">
      <c r="A7" s="653"/>
      <c r="B7" s="494" t="s">
        <v>793</v>
      </c>
      <c r="C7" s="489" t="s">
        <v>534</v>
      </c>
      <c r="D7" s="490">
        <v>2328600000</v>
      </c>
      <c r="E7" s="491">
        <v>0</v>
      </c>
      <c r="F7" s="492">
        <v>0</v>
      </c>
      <c r="G7" s="491">
        <v>0</v>
      </c>
      <c r="H7" s="491">
        <v>0</v>
      </c>
      <c r="I7" s="492">
        <v>0</v>
      </c>
      <c r="J7" s="491">
        <v>0</v>
      </c>
      <c r="K7" s="491">
        <v>0</v>
      </c>
      <c r="L7" s="491">
        <v>0</v>
      </c>
      <c r="M7" s="491">
        <v>0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</row>
    <row r="8" spans="1:30" customFormat="1" x14ac:dyDescent="0.25">
      <c r="A8" s="653"/>
      <c r="B8" s="494" t="s">
        <v>794</v>
      </c>
      <c r="C8" s="489" t="s">
        <v>614</v>
      </c>
      <c r="D8" s="490">
        <v>2038080000</v>
      </c>
      <c r="E8" s="491">
        <v>0</v>
      </c>
      <c r="F8" s="492">
        <v>0</v>
      </c>
      <c r="G8" s="491">
        <v>0</v>
      </c>
      <c r="H8" s="491">
        <v>0</v>
      </c>
      <c r="I8" s="492">
        <v>0</v>
      </c>
      <c r="J8" s="491">
        <v>0</v>
      </c>
      <c r="K8" s="491">
        <v>0</v>
      </c>
      <c r="L8" s="491">
        <v>0</v>
      </c>
      <c r="M8" s="491">
        <v>0</v>
      </c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30" customFormat="1" x14ac:dyDescent="0.25">
      <c r="A9" s="653"/>
      <c r="B9" s="494" t="s">
        <v>795</v>
      </c>
      <c r="C9" s="489" t="s">
        <v>554</v>
      </c>
      <c r="D9" s="490">
        <v>2014980000</v>
      </c>
      <c r="E9" s="491">
        <v>0</v>
      </c>
      <c r="F9" s="492">
        <v>0</v>
      </c>
      <c r="G9" s="491">
        <v>0</v>
      </c>
      <c r="H9" s="491">
        <v>0</v>
      </c>
      <c r="I9" s="492">
        <v>0</v>
      </c>
      <c r="J9" s="491">
        <v>0</v>
      </c>
      <c r="K9" s="491">
        <v>0</v>
      </c>
      <c r="L9" s="491">
        <v>0</v>
      </c>
      <c r="M9" s="491">
        <v>0</v>
      </c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30" customFormat="1" x14ac:dyDescent="0.25">
      <c r="A10" s="653"/>
      <c r="B10" s="494" t="s">
        <v>796</v>
      </c>
      <c r="C10" s="489" t="s">
        <v>534</v>
      </c>
      <c r="D10" s="490">
        <v>2392480000</v>
      </c>
      <c r="E10" s="491">
        <v>0</v>
      </c>
      <c r="F10" s="492">
        <v>0</v>
      </c>
      <c r="G10" s="491">
        <v>0</v>
      </c>
      <c r="H10" s="491">
        <v>0</v>
      </c>
      <c r="I10" s="492">
        <v>0</v>
      </c>
      <c r="J10" s="491">
        <v>0</v>
      </c>
      <c r="K10" s="491">
        <v>0</v>
      </c>
      <c r="L10" s="491">
        <v>0</v>
      </c>
      <c r="M10" s="491">
        <v>0</v>
      </c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30" customFormat="1" x14ac:dyDescent="0.25">
      <c r="A11" s="653"/>
      <c r="B11" s="494" t="s">
        <v>797</v>
      </c>
      <c r="C11" s="489" t="s">
        <v>541</v>
      </c>
      <c r="D11" s="490">
        <v>1971820000</v>
      </c>
      <c r="E11" s="491">
        <v>0</v>
      </c>
      <c r="F11" s="492">
        <v>0</v>
      </c>
      <c r="G11" s="491">
        <v>0</v>
      </c>
      <c r="H11" s="491">
        <v>0</v>
      </c>
      <c r="I11" s="492">
        <v>0</v>
      </c>
      <c r="J11" s="491">
        <v>0</v>
      </c>
      <c r="K11" s="491">
        <v>0</v>
      </c>
      <c r="L11" s="491">
        <v>0</v>
      </c>
      <c r="M11" s="491">
        <v>0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</row>
    <row r="12" spans="1:30" customFormat="1" x14ac:dyDescent="0.25">
      <c r="A12" s="653"/>
      <c r="B12" s="494" t="s">
        <v>798</v>
      </c>
      <c r="C12" s="489" t="s">
        <v>590</v>
      </c>
      <c r="D12" s="490">
        <v>2174000000</v>
      </c>
      <c r="E12" s="491">
        <v>0</v>
      </c>
      <c r="F12" s="492">
        <v>0</v>
      </c>
      <c r="G12" s="491">
        <v>0</v>
      </c>
      <c r="H12" s="491">
        <v>0</v>
      </c>
      <c r="I12" s="492">
        <v>0</v>
      </c>
      <c r="J12" s="491">
        <v>0</v>
      </c>
      <c r="K12" s="491">
        <v>0</v>
      </c>
      <c r="L12" s="491">
        <v>0</v>
      </c>
      <c r="M12" s="491">
        <v>0</v>
      </c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</row>
    <row r="13" spans="1:30" customFormat="1" x14ac:dyDescent="0.25">
      <c r="A13" s="653"/>
      <c r="B13" s="494" t="s">
        <v>799</v>
      </c>
      <c r="C13" s="489" t="s">
        <v>450</v>
      </c>
      <c r="D13" s="490">
        <v>2072000000</v>
      </c>
      <c r="E13" s="491">
        <v>25912500</v>
      </c>
      <c r="F13" s="492">
        <v>12956250</v>
      </c>
      <c r="G13" s="491">
        <v>12956250</v>
      </c>
      <c r="H13" s="491">
        <v>0</v>
      </c>
      <c r="I13" s="492">
        <v>12956250</v>
      </c>
      <c r="J13" s="491">
        <v>0</v>
      </c>
      <c r="K13" s="491">
        <v>0</v>
      </c>
      <c r="L13" s="491">
        <v>0</v>
      </c>
      <c r="M13" s="491">
        <v>12956250</v>
      </c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</row>
    <row r="14" spans="1:30" customFormat="1" x14ac:dyDescent="0.25">
      <c r="A14" s="653"/>
      <c r="B14" s="494" t="s">
        <v>822</v>
      </c>
      <c r="C14" s="489" t="s">
        <v>800</v>
      </c>
      <c r="D14" s="490">
        <v>4853600000</v>
      </c>
      <c r="E14" s="491">
        <v>101925600</v>
      </c>
      <c r="F14" s="492">
        <v>101925600</v>
      </c>
      <c r="G14" s="491">
        <v>0</v>
      </c>
      <c r="H14" s="491">
        <v>0</v>
      </c>
      <c r="I14" s="492">
        <v>0</v>
      </c>
      <c r="J14" s="491">
        <v>0</v>
      </c>
      <c r="K14" s="491">
        <v>0</v>
      </c>
      <c r="L14" s="491">
        <v>0</v>
      </c>
      <c r="M14" s="491">
        <v>0</v>
      </c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</row>
    <row r="15" spans="1:30" customFormat="1" x14ac:dyDescent="0.25">
      <c r="A15" s="653"/>
      <c r="B15" s="494" t="s">
        <v>801</v>
      </c>
      <c r="C15" s="489" t="s">
        <v>451</v>
      </c>
      <c r="D15" s="490">
        <v>2073000000</v>
      </c>
      <c r="E15" s="491">
        <v>27985500</v>
      </c>
      <c r="F15" s="492">
        <v>27985500</v>
      </c>
      <c r="G15" s="491">
        <v>0</v>
      </c>
      <c r="H15" s="491">
        <v>0</v>
      </c>
      <c r="I15" s="492">
        <v>0</v>
      </c>
      <c r="J15" s="491">
        <v>0</v>
      </c>
      <c r="K15" s="491">
        <v>0</v>
      </c>
      <c r="L15" s="491">
        <v>0</v>
      </c>
      <c r="M15" s="491">
        <v>0</v>
      </c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</row>
    <row r="16" spans="1:30" customFormat="1" x14ac:dyDescent="0.25">
      <c r="A16" s="653"/>
      <c r="B16" s="494" t="s">
        <v>802</v>
      </c>
      <c r="C16" s="489" t="s">
        <v>451</v>
      </c>
      <c r="D16" s="490">
        <v>2073000000</v>
      </c>
      <c r="E16" s="491">
        <v>27985500</v>
      </c>
      <c r="F16" s="492">
        <v>27985500</v>
      </c>
      <c r="G16" s="491">
        <v>0</v>
      </c>
      <c r="H16" s="491">
        <v>0</v>
      </c>
      <c r="I16" s="492">
        <v>0</v>
      </c>
      <c r="J16" s="491">
        <v>0</v>
      </c>
      <c r="K16" s="491">
        <v>0</v>
      </c>
      <c r="L16" s="491">
        <v>0</v>
      </c>
      <c r="M16" s="491">
        <v>0</v>
      </c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</row>
    <row r="17" spans="1:30" customFormat="1" x14ac:dyDescent="0.25">
      <c r="A17" s="653"/>
      <c r="B17" s="494" t="s">
        <v>803</v>
      </c>
      <c r="C17" s="489" t="s">
        <v>451</v>
      </c>
      <c r="D17" s="490">
        <v>1734040000</v>
      </c>
      <c r="E17" s="491">
        <v>21281400</v>
      </c>
      <c r="F17" s="492">
        <v>21281400</v>
      </c>
      <c r="G17" s="491">
        <v>0</v>
      </c>
      <c r="H17" s="491">
        <v>0</v>
      </c>
      <c r="I17" s="492">
        <v>0</v>
      </c>
      <c r="J17" s="491">
        <v>0</v>
      </c>
      <c r="K17" s="491">
        <v>0</v>
      </c>
      <c r="L17" s="491">
        <v>0</v>
      </c>
      <c r="M17" s="491">
        <v>0</v>
      </c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</row>
    <row r="18" spans="1:30" customFormat="1" x14ac:dyDescent="0.25">
      <c r="A18" s="653"/>
      <c r="B18" s="494" t="s">
        <v>804</v>
      </c>
      <c r="C18" s="489" t="s">
        <v>647</v>
      </c>
      <c r="D18" s="490">
        <v>1734040000</v>
      </c>
      <c r="E18" s="491">
        <v>0</v>
      </c>
      <c r="F18" s="492">
        <v>0</v>
      </c>
      <c r="G18" s="491">
        <v>0</v>
      </c>
      <c r="H18" s="491">
        <v>0</v>
      </c>
      <c r="I18" s="492">
        <v>0</v>
      </c>
      <c r="J18" s="491">
        <v>0</v>
      </c>
      <c r="K18" s="491">
        <v>0</v>
      </c>
      <c r="L18" s="491">
        <v>0</v>
      </c>
      <c r="M18" s="491">
        <v>0</v>
      </c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</row>
    <row r="19" spans="1:30" customFormat="1" x14ac:dyDescent="0.25">
      <c r="A19" s="653"/>
      <c r="B19" s="494" t="s">
        <v>805</v>
      </c>
      <c r="C19" s="489" t="s">
        <v>630</v>
      </c>
      <c r="D19" s="490">
        <v>1165680000</v>
      </c>
      <c r="E19" s="491">
        <v>0</v>
      </c>
      <c r="F19" s="492">
        <v>0</v>
      </c>
      <c r="G19" s="491">
        <v>0</v>
      </c>
      <c r="H19" s="491">
        <v>0</v>
      </c>
      <c r="I19" s="492">
        <v>0</v>
      </c>
      <c r="J19" s="491">
        <v>0</v>
      </c>
      <c r="K19" s="491">
        <v>0</v>
      </c>
      <c r="L19" s="491">
        <v>0</v>
      </c>
      <c r="M19" s="491">
        <v>0</v>
      </c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</row>
    <row r="20" spans="1:30" customFormat="1" x14ac:dyDescent="0.25">
      <c r="A20" s="653"/>
      <c r="B20" s="494" t="s">
        <v>806</v>
      </c>
      <c r="C20" s="489" t="s">
        <v>631</v>
      </c>
      <c r="D20" s="490">
        <v>1330550000</v>
      </c>
      <c r="E20" s="491">
        <v>0</v>
      </c>
      <c r="F20" s="492">
        <v>0</v>
      </c>
      <c r="G20" s="491">
        <v>0</v>
      </c>
      <c r="H20" s="491">
        <v>0</v>
      </c>
      <c r="I20" s="492">
        <v>0</v>
      </c>
      <c r="J20" s="491">
        <v>0</v>
      </c>
      <c r="K20" s="491">
        <v>0</v>
      </c>
      <c r="L20" s="491">
        <v>0</v>
      </c>
      <c r="M20" s="491">
        <v>0</v>
      </c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</row>
    <row r="21" spans="1:30" customFormat="1" x14ac:dyDescent="0.25">
      <c r="A21" s="653"/>
      <c r="B21" s="494" t="s">
        <v>807</v>
      </c>
      <c r="C21" s="489" t="s">
        <v>387</v>
      </c>
      <c r="D21" s="490">
        <v>988240000</v>
      </c>
      <c r="E21" s="491">
        <v>19448850</v>
      </c>
      <c r="F21" s="492">
        <v>19448850</v>
      </c>
      <c r="G21" s="491">
        <v>0</v>
      </c>
      <c r="H21" s="491">
        <v>0</v>
      </c>
      <c r="I21" s="492">
        <v>0</v>
      </c>
      <c r="J21" s="491">
        <v>0</v>
      </c>
      <c r="K21" s="491">
        <v>0</v>
      </c>
      <c r="L21" s="491">
        <v>0</v>
      </c>
      <c r="M21" s="491">
        <v>0</v>
      </c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</row>
    <row r="22" spans="1:30" customFormat="1" x14ac:dyDescent="0.25">
      <c r="A22" s="653"/>
      <c r="B22" s="494" t="s">
        <v>808</v>
      </c>
      <c r="C22" s="489" t="s">
        <v>565</v>
      </c>
      <c r="D22" s="490">
        <v>1983520000</v>
      </c>
      <c r="E22" s="491">
        <v>0</v>
      </c>
      <c r="F22" s="492">
        <v>0</v>
      </c>
      <c r="G22" s="491">
        <v>0</v>
      </c>
      <c r="H22" s="491">
        <v>0</v>
      </c>
      <c r="I22" s="492">
        <v>0</v>
      </c>
      <c r="J22" s="491">
        <v>0</v>
      </c>
      <c r="K22" s="491">
        <v>0</v>
      </c>
      <c r="L22" s="491">
        <v>0</v>
      </c>
      <c r="M22" s="491">
        <v>0</v>
      </c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</row>
    <row r="23" spans="1:30" customFormat="1" x14ac:dyDescent="0.25">
      <c r="A23" s="496"/>
      <c r="B23" s="496">
        <v>18</v>
      </c>
      <c r="C23" s="496" t="s">
        <v>386</v>
      </c>
      <c r="D23" s="496">
        <v>32927630000</v>
      </c>
      <c r="E23" s="496">
        <v>224539350</v>
      </c>
      <c r="F23" s="496">
        <v>211583100</v>
      </c>
      <c r="G23" s="496">
        <v>12956250</v>
      </c>
      <c r="H23" s="496">
        <v>0</v>
      </c>
      <c r="I23" s="496">
        <v>12956250</v>
      </c>
      <c r="J23" s="496">
        <v>0</v>
      </c>
      <c r="K23" s="496">
        <v>0</v>
      </c>
      <c r="L23" s="496">
        <v>0</v>
      </c>
      <c r="M23" s="496">
        <v>12956250</v>
      </c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</row>
    <row r="24" spans="1:30" customFormat="1" ht="22.5" customHeight="1" x14ac:dyDescent="0.25">
      <c r="A24" s="656" t="s">
        <v>383</v>
      </c>
      <c r="B24" s="494" t="s">
        <v>816</v>
      </c>
      <c r="C24" s="489" t="s">
        <v>521</v>
      </c>
      <c r="D24" s="490">
        <v>4817000000</v>
      </c>
      <c r="E24" s="491">
        <v>99481200</v>
      </c>
      <c r="F24" s="492">
        <v>99481200</v>
      </c>
      <c r="G24" s="491">
        <v>0</v>
      </c>
      <c r="H24" s="491">
        <v>0</v>
      </c>
      <c r="I24" s="492">
        <v>0</v>
      </c>
      <c r="J24" s="491">
        <v>0</v>
      </c>
      <c r="K24" s="491">
        <v>0</v>
      </c>
      <c r="L24" s="491">
        <v>0</v>
      </c>
      <c r="M24" s="491">
        <v>0</v>
      </c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</row>
    <row r="25" spans="1:30" customFormat="1" ht="22.5" customHeight="1" x14ac:dyDescent="0.25">
      <c r="A25" s="657"/>
      <c r="B25" s="565" t="s">
        <v>886</v>
      </c>
      <c r="C25" s="534" t="s">
        <v>826</v>
      </c>
      <c r="D25" s="490">
        <v>1213100000</v>
      </c>
      <c r="E25" s="491">
        <v>33136400</v>
      </c>
      <c r="F25" s="492">
        <v>0</v>
      </c>
      <c r="G25" s="491">
        <v>33136400</v>
      </c>
      <c r="H25" s="491">
        <v>0</v>
      </c>
      <c r="I25" s="492">
        <v>33136400</v>
      </c>
      <c r="J25" s="491">
        <v>0</v>
      </c>
      <c r="K25" s="491">
        <v>0</v>
      </c>
      <c r="L25" s="491"/>
      <c r="M25" s="491">
        <v>33136400</v>
      </c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</row>
    <row r="26" spans="1:30" customFormat="1" x14ac:dyDescent="0.25">
      <c r="A26" s="657"/>
      <c r="B26" s="565" t="s">
        <v>823</v>
      </c>
      <c r="C26" s="534" t="s">
        <v>824</v>
      </c>
      <c r="D26" s="490">
        <v>0</v>
      </c>
      <c r="E26" s="491">
        <v>0</v>
      </c>
      <c r="F26" s="492">
        <v>0</v>
      </c>
      <c r="G26" s="491">
        <v>0</v>
      </c>
      <c r="H26" s="491">
        <v>0</v>
      </c>
      <c r="I26" s="492">
        <v>0</v>
      </c>
      <c r="J26" s="491">
        <v>0</v>
      </c>
      <c r="K26" s="491">
        <v>0</v>
      </c>
      <c r="L26" s="491">
        <v>0</v>
      </c>
      <c r="M26" s="491">
        <v>0</v>
      </c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</row>
    <row r="27" spans="1:30" customFormat="1" x14ac:dyDescent="0.25">
      <c r="A27" s="658"/>
      <c r="B27" s="565" t="s">
        <v>825</v>
      </c>
      <c r="C27" s="534" t="s">
        <v>574</v>
      </c>
      <c r="D27" s="490">
        <v>911100000</v>
      </c>
      <c r="E27" s="491">
        <v>20324800</v>
      </c>
      <c r="F27" s="492">
        <v>0</v>
      </c>
      <c r="G27" s="491">
        <v>20324800</v>
      </c>
      <c r="H27" s="491">
        <v>0</v>
      </c>
      <c r="I27" s="492">
        <v>20324800</v>
      </c>
      <c r="J27" s="491">
        <v>0</v>
      </c>
      <c r="K27" s="491">
        <v>0</v>
      </c>
      <c r="L27" s="491">
        <v>0</v>
      </c>
      <c r="M27" s="491">
        <v>20324800</v>
      </c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</row>
    <row r="28" spans="1:30" customFormat="1" x14ac:dyDescent="0.25">
      <c r="A28" s="496"/>
      <c r="B28" s="496">
        <v>5</v>
      </c>
      <c r="C28" s="496" t="s">
        <v>361</v>
      </c>
      <c r="D28" s="496">
        <v>6941200000</v>
      </c>
      <c r="E28" s="496">
        <v>152942400</v>
      </c>
      <c r="F28" s="496">
        <v>99481200</v>
      </c>
      <c r="G28" s="496">
        <v>53461200</v>
      </c>
      <c r="H28" s="496">
        <v>0</v>
      </c>
      <c r="I28" s="496">
        <v>53461200</v>
      </c>
      <c r="J28" s="496">
        <v>0</v>
      </c>
      <c r="K28" s="496">
        <v>0</v>
      </c>
      <c r="L28" s="496">
        <v>0</v>
      </c>
      <c r="M28" s="496">
        <v>53461200</v>
      </c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</row>
    <row r="29" spans="1:30" customFormat="1" x14ac:dyDescent="0.25">
      <c r="A29" s="654" t="s">
        <v>489</v>
      </c>
      <c r="B29" s="494" t="s">
        <v>876</v>
      </c>
      <c r="C29" s="534" t="s">
        <v>863</v>
      </c>
      <c r="D29" s="490">
        <v>4098240000</v>
      </c>
      <c r="E29" s="491">
        <v>0</v>
      </c>
      <c r="F29" s="492">
        <v>0</v>
      </c>
      <c r="G29" s="491">
        <v>0</v>
      </c>
      <c r="H29" s="491">
        <v>0</v>
      </c>
      <c r="I29" s="492">
        <v>0</v>
      </c>
      <c r="J29" s="491">
        <v>0</v>
      </c>
      <c r="K29" s="491">
        <v>0</v>
      </c>
      <c r="L29" s="491">
        <v>0</v>
      </c>
      <c r="M29" s="491">
        <v>0</v>
      </c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</row>
    <row r="30" spans="1:30" customFormat="1" x14ac:dyDescent="0.25">
      <c r="A30" s="655"/>
      <c r="B30" s="494" t="s">
        <v>860</v>
      </c>
      <c r="C30" s="489" t="s">
        <v>861</v>
      </c>
      <c r="D30" s="490">
        <v>1558710000</v>
      </c>
      <c r="E30" s="491">
        <v>0</v>
      </c>
      <c r="F30" s="492">
        <v>0</v>
      </c>
      <c r="G30" s="491">
        <v>0</v>
      </c>
      <c r="H30" s="491">
        <v>0</v>
      </c>
      <c r="I30" s="492">
        <v>0</v>
      </c>
      <c r="J30" s="491">
        <v>0</v>
      </c>
      <c r="K30" s="491">
        <v>0</v>
      </c>
      <c r="L30" s="491">
        <v>0</v>
      </c>
      <c r="M30" s="491">
        <v>0</v>
      </c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</row>
    <row r="31" spans="1:30" customFormat="1" x14ac:dyDescent="0.25">
      <c r="A31" s="655"/>
      <c r="B31" s="494" t="s">
        <v>862</v>
      </c>
      <c r="C31" s="534" t="s">
        <v>863</v>
      </c>
      <c r="D31" s="490">
        <v>1993420000</v>
      </c>
      <c r="E31" s="491">
        <v>0</v>
      </c>
      <c r="F31" s="492">
        <v>0</v>
      </c>
      <c r="G31" s="491">
        <v>0</v>
      </c>
      <c r="H31" s="491">
        <v>0</v>
      </c>
      <c r="I31" s="492">
        <v>0</v>
      </c>
      <c r="J31" s="491">
        <v>0</v>
      </c>
      <c r="K31" s="491">
        <v>0</v>
      </c>
      <c r="L31" s="491">
        <v>0</v>
      </c>
      <c r="M31" s="491">
        <v>0</v>
      </c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</row>
    <row r="32" spans="1:30" customFormat="1" x14ac:dyDescent="0.25">
      <c r="A32" s="655"/>
      <c r="B32" s="494" t="s">
        <v>896</v>
      </c>
      <c r="C32" s="534" t="s">
        <v>897</v>
      </c>
      <c r="D32" s="490">
        <v>400020000</v>
      </c>
      <c r="E32" s="491">
        <v>0</v>
      </c>
      <c r="F32" s="492">
        <v>0</v>
      </c>
      <c r="G32" s="491">
        <v>0</v>
      </c>
      <c r="H32" s="491">
        <v>0</v>
      </c>
      <c r="I32" s="492">
        <v>0</v>
      </c>
      <c r="J32" s="491">
        <v>0</v>
      </c>
      <c r="K32" s="491">
        <v>0</v>
      </c>
      <c r="L32" s="491">
        <v>0</v>
      </c>
      <c r="M32" s="491">
        <v>0</v>
      </c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</row>
    <row r="33" spans="1:30" customFormat="1" x14ac:dyDescent="0.25">
      <c r="A33" s="655"/>
      <c r="B33" s="494" t="s">
        <v>571</v>
      </c>
      <c r="C33" s="534" t="s">
        <v>572</v>
      </c>
      <c r="D33" s="490">
        <v>1632720000</v>
      </c>
      <c r="E33" s="491">
        <v>28572600</v>
      </c>
      <c r="F33" s="492">
        <v>28572600</v>
      </c>
      <c r="G33" s="491">
        <v>0</v>
      </c>
      <c r="H33" s="491">
        <v>0</v>
      </c>
      <c r="I33" s="492">
        <v>0</v>
      </c>
      <c r="J33" s="491">
        <v>0</v>
      </c>
      <c r="K33" s="491">
        <v>0</v>
      </c>
      <c r="L33" s="491">
        <v>0</v>
      </c>
      <c r="M33" s="491">
        <v>0</v>
      </c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</row>
    <row r="34" spans="1:30" customFormat="1" x14ac:dyDescent="0.25">
      <c r="A34" s="655"/>
      <c r="B34" s="494" t="s">
        <v>904</v>
      </c>
      <c r="C34" s="534" t="s">
        <v>863</v>
      </c>
      <c r="D34" s="490">
        <v>1754040000</v>
      </c>
      <c r="E34" s="491">
        <v>0</v>
      </c>
      <c r="F34" s="492">
        <v>0</v>
      </c>
      <c r="G34" s="491">
        <v>0</v>
      </c>
      <c r="H34" s="491">
        <v>0</v>
      </c>
      <c r="I34" s="492">
        <v>0</v>
      </c>
      <c r="J34" s="491">
        <v>0</v>
      </c>
      <c r="K34" s="491">
        <v>0</v>
      </c>
      <c r="L34" s="491">
        <v>0</v>
      </c>
      <c r="M34" s="491">
        <v>0</v>
      </c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  <c r="AA34" s="171"/>
      <c r="AB34" s="171"/>
      <c r="AC34" s="171"/>
      <c r="AD34" s="171"/>
    </row>
    <row r="35" spans="1:30" customFormat="1" x14ac:dyDescent="0.25">
      <c r="A35" s="655"/>
      <c r="B35" s="494" t="s">
        <v>539</v>
      </c>
      <c r="C35" s="534" t="s">
        <v>540</v>
      </c>
      <c r="D35" s="490">
        <v>6491625000</v>
      </c>
      <c r="E35" s="491">
        <v>0</v>
      </c>
      <c r="F35" s="492">
        <v>0</v>
      </c>
      <c r="G35" s="491">
        <v>0</v>
      </c>
      <c r="H35" s="491">
        <v>0</v>
      </c>
      <c r="I35" s="492">
        <v>0</v>
      </c>
      <c r="J35" s="491">
        <v>0</v>
      </c>
      <c r="K35" s="491">
        <v>0</v>
      </c>
      <c r="L35" s="491">
        <v>0</v>
      </c>
      <c r="M35" s="491">
        <v>0</v>
      </c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</row>
    <row r="36" spans="1:30" customFormat="1" x14ac:dyDescent="0.25">
      <c r="A36" s="655"/>
      <c r="B36" s="494" t="s">
        <v>609</v>
      </c>
      <c r="C36" s="534" t="s">
        <v>540</v>
      </c>
      <c r="D36" s="490">
        <v>0</v>
      </c>
      <c r="E36" s="491">
        <v>0</v>
      </c>
      <c r="F36" s="492">
        <v>0</v>
      </c>
      <c r="G36" s="491">
        <v>0</v>
      </c>
      <c r="H36" s="491">
        <v>0</v>
      </c>
      <c r="I36" s="492">
        <v>0</v>
      </c>
      <c r="J36" s="491">
        <v>0</v>
      </c>
      <c r="K36" s="491">
        <v>0</v>
      </c>
      <c r="L36" s="491">
        <v>0</v>
      </c>
      <c r="M36" s="491">
        <v>0</v>
      </c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</row>
    <row r="37" spans="1:30" customFormat="1" x14ac:dyDescent="0.25">
      <c r="A37" s="655"/>
      <c r="B37" s="494" t="s">
        <v>610</v>
      </c>
      <c r="C37" s="534" t="s">
        <v>540</v>
      </c>
      <c r="D37" s="490">
        <v>0</v>
      </c>
      <c r="E37" s="491">
        <v>0</v>
      </c>
      <c r="F37" s="492">
        <v>0</v>
      </c>
      <c r="G37" s="491">
        <v>0</v>
      </c>
      <c r="H37" s="491">
        <v>0</v>
      </c>
      <c r="I37" s="492">
        <v>0</v>
      </c>
      <c r="J37" s="491">
        <v>0</v>
      </c>
      <c r="K37" s="491">
        <v>0</v>
      </c>
      <c r="L37" s="491">
        <v>0</v>
      </c>
      <c r="M37" s="491">
        <v>0</v>
      </c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</row>
    <row r="38" spans="1:30" customFormat="1" x14ac:dyDescent="0.25">
      <c r="A38" s="655"/>
      <c r="B38" s="494" t="s">
        <v>506</v>
      </c>
      <c r="C38" s="534" t="s">
        <v>507</v>
      </c>
      <c r="D38" s="490">
        <v>0</v>
      </c>
      <c r="E38" s="491">
        <v>0</v>
      </c>
      <c r="F38" s="492">
        <v>0</v>
      </c>
      <c r="G38" s="491">
        <v>0</v>
      </c>
      <c r="H38" s="491">
        <v>0</v>
      </c>
      <c r="I38" s="492">
        <v>0</v>
      </c>
      <c r="J38" s="491">
        <v>0</v>
      </c>
      <c r="K38" s="491">
        <v>0</v>
      </c>
      <c r="L38" s="491">
        <v>0</v>
      </c>
      <c r="M38" s="491">
        <v>0</v>
      </c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</row>
    <row r="39" spans="1:30" customFormat="1" x14ac:dyDescent="0.25">
      <c r="A39" s="655"/>
      <c r="B39" s="494" t="s">
        <v>562</v>
      </c>
      <c r="C39" s="534" t="s">
        <v>563</v>
      </c>
      <c r="D39" s="490">
        <v>5883200000</v>
      </c>
      <c r="E39" s="491">
        <v>0</v>
      </c>
      <c r="F39" s="492">
        <v>0</v>
      </c>
      <c r="G39" s="491">
        <v>0</v>
      </c>
      <c r="H39" s="491">
        <v>0</v>
      </c>
      <c r="I39" s="492">
        <v>0</v>
      </c>
      <c r="J39" s="491">
        <v>0</v>
      </c>
      <c r="K39" s="491">
        <v>0</v>
      </c>
      <c r="L39" s="491">
        <v>0</v>
      </c>
      <c r="M39" s="491">
        <v>0</v>
      </c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</row>
    <row r="40" spans="1:30" customFormat="1" x14ac:dyDescent="0.25">
      <c r="A40" s="655"/>
      <c r="B40" s="494" t="s">
        <v>528</v>
      </c>
      <c r="C40" s="534" t="s">
        <v>863</v>
      </c>
      <c r="D40" s="490">
        <v>5359860000</v>
      </c>
      <c r="E40" s="491">
        <v>0</v>
      </c>
      <c r="F40" s="492">
        <v>0</v>
      </c>
      <c r="G40" s="491">
        <v>0</v>
      </c>
      <c r="H40" s="491">
        <v>0</v>
      </c>
      <c r="I40" s="492">
        <v>0</v>
      </c>
      <c r="J40" s="491">
        <v>0</v>
      </c>
      <c r="K40" s="491">
        <v>0</v>
      </c>
      <c r="L40" s="491">
        <v>0</v>
      </c>
      <c r="M40" s="491">
        <v>0</v>
      </c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  <c r="AA40" s="171"/>
      <c r="AB40" s="171"/>
      <c r="AC40" s="171"/>
      <c r="AD40" s="171"/>
    </row>
    <row r="41" spans="1:30" customFormat="1" x14ac:dyDescent="0.25">
      <c r="A41" s="655"/>
      <c r="B41" s="494" t="s">
        <v>632</v>
      </c>
      <c r="C41" s="534" t="s">
        <v>863</v>
      </c>
      <c r="D41" s="490">
        <v>7815200000</v>
      </c>
      <c r="E41" s="491">
        <v>0</v>
      </c>
      <c r="F41" s="492">
        <v>0</v>
      </c>
      <c r="G41" s="491">
        <v>0</v>
      </c>
      <c r="H41" s="491">
        <v>0</v>
      </c>
      <c r="I41" s="492">
        <v>0</v>
      </c>
      <c r="J41" s="491">
        <v>0</v>
      </c>
      <c r="K41" s="491">
        <v>0</v>
      </c>
      <c r="L41" s="491">
        <v>0</v>
      </c>
      <c r="M41" s="491">
        <v>0</v>
      </c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  <c r="AA41" s="171"/>
      <c r="AB41" s="171"/>
      <c r="AC41" s="171"/>
      <c r="AD41" s="171"/>
    </row>
    <row r="42" spans="1:30" customFormat="1" x14ac:dyDescent="0.25">
      <c r="A42" s="655"/>
      <c r="B42" s="494" t="s">
        <v>633</v>
      </c>
      <c r="C42" s="534" t="s">
        <v>863</v>
      </c>
      <c r="D42" s="490">
        <v>0</v>
      </c>
      <c r="E42" s="491">
        <v>0</v>
      </c>
      <c r="F42" s="492">
        <v>0</v>
      </c>
      <c r="G42" s="491">
        <v>0</v>
      </c>
      <c r="H42" s="491">
        <v>0</v>
      </c>
      <c r="I42" s="492">
        <v>0</v>
      </c>
      <c r="J42" s="491">
        <v>0</v>
      </c>
      <c r="K42" s="491">
        <v>0</v>
      </c>
      <c r="L42" s="491">
        <v>0</v>
      </c>
      <c r="M42" s="491">
        <v>0</v>
      </c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  <c r="AA42" s="171"/>
      <c r="AB42" s="171"/>
      <c r="AC42" s="171"/>
      <c r="AD42" s="171"/>
    </row>
    <row r="43" spans="1:30" customFormat="1" x14ac:dyDescent="0.25">
      <c r="A43" s="655"/>
      <c r="B43" s="494" t="s">
        <v>575</v>
      </c>
      <c r="C43" s="534" t="s">
        <v>576</v>
      </c>
      <c r="D43" s="490">
        <v>0</v>
      </c>
      <c r="E43" s="491">
        <v>71114000</v>
      </c>
      <c r="F43" s="492">
        <v>71114000</v>
      </c>
      <c r="G43" s="491">
        <v>0</v>
      </c>
      <c r="H43" s="491">
        <v>0</v>
      </c>
      <c r="I43" s="492">
        <v>0</v>
      </c>
      <c r="J43" s="491">
        <v>0</v>
      </c>
      <c r="K43" s="491">
        <v>0</v>
      </c>
      <c r="L43" s="491">
        <v>0</v>
      </c>
      <c r="M43" s="491">
        <v>0</v>
      </c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</row>
    <row r="44" spans="1:30" customFormat="1" x14ac:dyDescent="0.25">
      <c r="A44" s="655"/>
      <c r="B44" s="494" t="s">
        <v>611</v>
      </c>
      <c r="C44" s="534" t="s">
        <v>576</v>
      </c>
      <c r="D44" s="490">
        <v>6400080000</v>
      </c>
      <c r="E44" s="491">
        <v>0</v>
      </c>
      <c r="F44" s="492">
        <v>0</v>
      </c>
      <c r="G44" s="491">
        <v>0</v>
      </c>
      <c r="H44" s="491">
        <v>0</v>
      </c>
      <c r="I44" s="492">
        <v>0</v>
      </c>
      <c r="J44" s="491">
        <v>0</v>
      </c>
      <c r="K44" s="491">
        <v>0</v>
      </c>
      <c r="L44" s="491">
        <v>0</v>
      </c>
      <c r="M44" s="491">
        <v>0</v>
      </c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</row>
    <row r="45" spans="1:30" customFormat="1" x14ac:dyDescent="0.25">
      <c r="A45" s="655"/>
      <c r="B45" s="494" t="s">
        <v>836</v>
      </c>
      <c r="C45" s="534" t="s">
        <v>837</v>
      </c>
      <c r="D45" s="490">
        <v>727500000</v>
      </c>
      <c r="E45" s="491">
        <v>0</v>
      </c>
      <c r="F45" s="492">
        <v>0</v>
      </c>
      <c r="G45" s="491">
        <v>0</v>
      </c>
      <c r="H45" s="491">
        <v>0</v>
      </c>
      <c r="I45" s="492">
        <v>0</v>
      </c>
      <c r="J45" s="491">
        <v>0</v>
      </c>
      <c r="K45" s="491">
        <v>0</v>
      </c>
      <c r="L45" s="491">
        <v>0</v>
      </c>
      <c r="M45" s="491">
        <v>0</v>
      </c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</row>
    <row r="46" spans="1:30" customFormat="1" x14ac:dyDescent="0.25">
      <c r="A46" s="655"/>
      <c r="B46" s="494" t="s">
        <v>809</v>
      </c>
      <c r="C46" s="534" t="s">
        <v>810</v>
      </c>
      <c r="D46" s="490">
        <v>838200000</v>
      </c>
      <c r="E46" s="491">
        <v>0</v>
      </c>
      <c r="F46" s="492">
        <v>0</v>
      </c>
      <c r="G46" s="491">
        <v>0</v>
      </c>
      <c r="H46" s="491">
        <v>0</v>
      </c>
      <c r="I46" s="492">
        <v>0</v>
      </c>
      <c r="J46" s="491">
        <v>0</v>
      </c>
      <c r="K46" s="491">
        <v>0</v>
      </c>
      <c r="L46" s="491">
        <v>0</v>
      </c>
      <c r="M46" s="491">
        <v>0</v>
      </c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</row>
    <row r="47" spans="1:30" customFormat="1" x14ac:dyDescent="0.25">
      <c r="A47" s="655"/>
      <c r="B47" s="494" t="s">
        <v>577</v>
      </c>
      <c r="C47" s="534" t="s">
        <v>578</v>
      </c>
      <c r="D47" s="490">
        <v>3009000000</v>
      </c>
      <c r="E47" s="491">
        <v>0</v>
      </c>
      <c r="F47" s="492">
        <v>0</v>
      </c>
      <c r="G47" s="491">
        <v>0</v>
      </c>
      <c r="H47" s="491">
        <v>0</v>
      </c>
      <c r="I47" s="492">
        <v>0</v>
      </c>
      <c r="J47" s="491">
        <v>0</v>
      </c>
      <c r="K47" s="491">
        <v>0</v>
      </c>
      <c r="L47" s="491">
        <v>0</v>
      </c>
      <c r="M47" s="491">
        <v>0</v>
      </c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</row>
    <row r="48" spans="1:30" customFormat="1" x14ac:dyDescent="0.25">
      <c r="A48" s="655"/>
      <c r="B48" s="494" t="s">
        <v>549</v>
      </c>
      <c r="C48" s="534" t="s">
        <v>550</v>
      </c>
      <c r="D48" s="490">
        <v>4219600000</v>
      </c>
      <c r="E48" s="491">
        <v>51161500</v>
      </c>
      <c r="F48" s="492">
        <v>51161500</v>
      </c>
      <c r="G48" s="491">
        <v>0</v>
      </c>
      <c r="H48" s="491">
        <v>0</v>
      </c>
      <c r="I48" s="492">
        <v>0</v>
      </c>
      <c r="J48" s="491">
        <v>0</v>
      </c>
      <c r="K48" s="491">
        <v>0</v>
      </c>
      <c r="L48" s="491">
        <v>0</v>
      </c>
      <c r="M48" s="491">
        <v>0</v>
      </c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</row>
    <row r="49" spans="1:30" customFormat="1" x14ac:dyDescent="0.25">
      <c r="A49" s="655"/>
      <c r="B49" s="494" t="s">
        <v>864</v>
      </c>
      <c r="C49" s="534" t="s">
        <v>865</v>
      </c>
      <c r="D49" s="490">
        <v>6412000000</v>
      </c>
      <c r="E49" s="491">
        <v>0</v>
      </c>
      <c r="F49" s="492">
        <v>0</v>
      </c>
      <c r="G49" s="491">
        <v>0</v>
      </c>
      <c r="H49" s="491">
        <v>0</v>
      </c>
      <c r="I49" s="492">
        <v>0</v>
      </c>
      <c r="J49" s="491">
        <v>0</v>
      </c>
      <c r="K49" s="491">
        <v>0</v>
      </c>
      <c r="L49" s="491">
        <v>0</v>
      </c>
      <c r="M49" s="491">
        <v>0</v>
      </c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</row>
    <row r="50" spans="1:30" customFormat="1" x14ac:dyDescent="0.25">
      <c r="A50" s="655"/>
      <c r="B50" s="494" t="s">
        <v>905</v>
      </c>
      <c r="C50" s="534" t="s">
        <v>906</v>
      </c>
      <c r="D50" s="490">
        <v>2079000000</v>
      </c>
      <c r="E50" s="491"/>
      <c r="F50" s="492">
        <v>0</v>
      </c>
      <c r="G50" s="491">
        <v>0</v>
      </c>
      <c r="H50" s="491">
        <v>0</v>
      </c>
      <c r="I50" s="492">
        <v>0</v>
      </c>
      <c r="J50" s="491">
        <v>0</v>
      </c>
      <c r="K50" s="491">
        <v>0</v>
      </c>
      <c r="L50" s="491">
        <v>0</v>
      </c>
      <c r="M50" s="491">
        <v>0</v>
      </c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</row>
    <row r="51" spans="1:30" customFormat="1" x14ac:dyDescent="0.25">
      <c r="A51" s="655"/>
      <c r="B51" s="494" t="s">
        <v>907</v>
      </c>
      <c r="C51" s="534" t="s">
        <v>906</v>
      </c>
      <c r="D51" s="490">
        <v>2000460000</v>
      </c>
      <c r="E51" s="491"/>
      <c r="F51" s="492">
        <v>0</v>
      </c>
      <c r="G51" s="491">
        <v>0</v>
      </c>
      <c r="H51" s="491">
        <v>0</v>
      </c>
      <c r="I51" s="492">
        <v>0</v>
      </c>
      <c r="J51" s="491">
        <v>0</v>
      </c>
      <c r="K51" s="491">
        <v>0</v>
      </c>
      <c r="L51" s="491">
        <v>0</v>
      </c>
      <c r="M51" s="491">
        <v>0</v>
      </c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</row>
    <row r="52" spans="1:30" customFormat="1" x14ac:dyDescent="0.25">
      <c r="A52" s="655"/>
      <c r="B52" s="494" t="s">
        <v>487</v>
      </c>
      <c r="C52" s="534" t="s">
        <v>488</v>
      </c>
      <c r="D52" s="490">
        <v>2016300000</v>
      </c>
      <c r="E52" s="491">
        <v>40320000</v>
      </c>
      <c r="F52" s="492">
        <v>40320000</v>
      </c>
      <c r="G52" s="491">
        <v>0</v>
      </c>
      <c r="H52" s="491">
        <v>0</v>
      </c>
      <c r="I52" s="492">
        <v>0</v>
      </c>
      <c r="J52" s="491">
        <v>0</v>
      </c>
      <c r="K52" s="491">
        <v>0</v>
      </c>
      <c r="L52" s="491">
        <v>0</v>
      </c>
      <c r="M52" s="491">
        <v>0</v>
      </c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</row>
    <row r="53" spans="1:30" customFormat="1" x14ac:dyDescent="0.25">
      <c r="A53" s="655"/>
      <c r="B53" s="494" t="s">
        <v>564</v>
      </c>
      <c r="C53" s="534" t="s">
        <v>612</v>
      </c>
      <c r="D53" s="490">
        <v>1724580000</v>
      </c>
      <c r="E53" s="491">
        <v>37627200</v>
      </c>
      <c r="F53" s="492">
        <v>37627200</v>
      </c>
      <c r="G53" s="491">
        <v>0</v>
      </c>
      <c r="H53" s="491">
        <v>0</v>
      </c>
      <c r="I53" s="492">
        <v>0</v>
      </c>
      <c r="J53" s="491">
        <v>0</v>
      </c>
      <c r="K53" s="491">
        <v>0</v>
      </c>
      <c r="L53" s="491">
        <v>0</v>
      </c>
      <c r="M53" s="491">
        <v>0</v>
      </c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71"/>
      <c r="AB53" s="171"/>
      <c r="AC53" s="171"/>
      <c r="AD53" s="171"/>
    </row>
    <row r="54" spans="1:30" customFormat="1" x14ac:dyDescent="0.25">
      <c r="A54" s="655"/>
      <c r="B54" s="494" t="s">
        <v>867</v>
      </c>
      <c r="C54" s="534" t="s">
        <v>863</v>
      </c>
      <c r="D54" s="490">
        <v>4247320000</v>
      </c>
      <c r="E54" s="491">
        <v>0</v>
      </c>
      <c r="F54" s="492">
        <v>0</v>
      </c>
      <c r="G54" s="491">
        <v>0</v>
      </c>
      <c r="H54" s="491">
        <v>0</v>
      </c>
      <c r="I54" s="492">
        <v>0</v>
      </c>
      <c r="J54" s="491">
        <v>0</v>
      </c>
      <c r="K54" s="491">
        <v>0</v>
      </c>
      <c r="L54" s="491">
        <v>0</v>
      </c>
      <c r="M54" s="491">
        <v>0</v>
      </c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</row>
    <row r="55" spans="1:30" customFormat="1" x14ac:dyDescent="0.25">
      <c r="A55" s="655"/>
      <c r="B55" s="494" t="s">
        <v>529</v>
      </c>
      <c r="C55" s="534" t="s">
        <v>863</v>
      </c>
      <c r="D55" s="490">
        <v>1389840000</v>
      </c>
      <c r="E55" s="491">
        <v>0</v>
      </c>
      <c r="F55" s="492">
        <v>0</v>
      </c>
      <c r="G55" s="491">
        <v>0</v>
      </c>
      <c r="H55" s="491">
        <v>0</v>
      </c>
      <c r="I55" s="492">
        <v>0</v>
      </c>
      <c r="J55" s="491">
        <v>0</v>
      </c>
      <c r="K55" s="491">
        <v>0</v>
      </c>
      <c r="L55" s="491">
        <v>0</v>
      </c>
      <c r="M55" s="491">
        <v>0</v>
      </c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</row>
    <row r="56" spans="1:30" customFormat="1" x14ac:dyDescent="0.25">
      <c r="A56" s="655"/>
      <c r="B56" s="494" t="s">
        <v>530</v>
      </c>
      <c r="C56" s="534" t="s">
        <v>863</v>
      </c>
      <c r="D56" s="490">
        <v>1330560000</v>
      </c>
      <c r="E56" s="491">
        <v>0</v>
      </c>
      <c r="F56" s="492">
        <v>0</v>
      </c>
      <c r="G56" s="491">
        <v>0</v>
      </c>
      <c r="H56" s="491">
        <v>0</v>
      </c>
      <c r="I56" s="492">
        <v>0</v>
      </c>
      <c r="J56" s="491">
        <v>0</v>
      </c>
      <c r="K56" s="491">
        <v>0</v>
      </c>
      <c r="L56" s="491">
        <v>0</v>
      </c>
      <c r="M56" s="491">
        <v>0</v>
      </c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  <c r="AA56" s="171"/>
      <c r="AB56" s="171"/>
      <c r="AC56" s="171"/>
      <c r="AD56" s="171"/>
    </row>
    <row r="57" spans="1:30" customFormat="1" x14ac:dyDescent="0.25">
      <c r="A57" s="655"/>
      <c r="B57" s="494" t="s">
        <v>531</v>
      </c>
      <c r="C57" s="534" t="s">
        <v>863</v>
      </c>
      <c r="D57" s="490">
        <v>1295280000</v>
      </c>
      <c r="E57" s="491">
        <v>0</v>
      </c>
      <c r="F57" s="492">
        <v>0</v>
      </c>
      <c r="G57" s="491">
        <v>0</v>
      </c>
      <c r="H57" s="491">
        <v>0</v>
      </c>
      <c r="I57" s="492">
        <v>0</v>
      </c>
      <c r="J57" s="491">
        <v>0</v>
      </c>
      <c r="K57" s="491">
        <v>0</v>
      </c>
      <c r="L57" s="491">
        <v>0</v>
      </c>
      <c r="M57" s="491">
        <v>0</v>
      </c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  <c r="AA57" s="171"/>
      <c r="AB57" s="171"/>
      <c r="AC57" s="171"/>
      <c r="AD57" s="171"/>
    </row>
    <row r="58" spans="1:30" customFormat="1" x14ac:dyDescent="0.25">
      <c r="A58" s="655"/>
      <c r="B58" s="494" t="s">
        <v>532</v>
      </c>
      <c r="C58" s="534" t="s">
        <v>863</v>
      </c>
      <c r="D58" s="490">
        <v>1644280000</v>
      </c>
      <c r="E58" s="491">
        <v>0</v>
      </c>
      <c r="F58" s="492">
        <v>0</v>
      </c>
      <c r="G58" s="491">
        <v>0</v>
      </c>
      <c r="H58" s="491">
        <v>0</v>
      </c>
      <c r="I58" s="492">
        <v>0</v>
      </c>
      <c r="J58" s="491">
        <v>0</v>
      </c>
      <c r="K58" s="491">
        <v>0</v>
      </c>
      <c r="L58" s="491">
        <v>0</v>
      </c>
      <c r="M58" s="491">
        <v>0</v>
      </c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  <c r="AA58" s="171"/>
      <c r="AB58" s="171"/>
      <c r="AC58" s="171"/>
      <c r="AD58" s="171"/>
    </row>
    <row r="59" spans="1:30" customFormat="1" x14ac:dyDescent="0.25">
      <c r="A59" s="655"/>
      <c r="B59" s="494" t="s">
        <v>533</v>
      </c>
      <c r="C59" s="534" t="s">
        <v>863</v>
      </c>
      <c r="D59" s="490">
        <v>1652200000</v>
      </c>
      <c r="E59" s="491">
        <v>0</v>
      </c>
      <c r="F59" s="492">
        <v>0</v>
      </c>
      <c r="G59" s="491">
        <v>0</v>
      </c>
      <c r="H59" s="491">
        <v>0</v>
      </c>
      <c r="I59" s="492">
        <v>0</v>
      </c>
      <c r="J59" s="491">
        <v>0</v>
      </c>
      <c r="K59" s="491">
        <v>0</v>
      </c>
      <c r="L59" s="491">
        <v>0</v>
      </c>
      <c r="M59" s="491">
        <v>0</v>
      </c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  <c r="AA59" s="171"/>
      <c r="AB59" s="171"/>
      <c r="AC59" s="171"/>
      <c r="AD59" s="171"/>
    </row>
    <row r="60" spans="1:30" customFormat="1" x14ac:dyDescent="0.25">
      <c r="A60" s="655"/>
      <c r="B60" s="494" t="s">
        <v>908</v>
      </c>
      <c r="C60" s="534" t="s">
        <v>906</v>
      </c>
      <c r="D60" s="490">
        <v>1958660000</v>
      </c>
      <c r="E60" s="491">
        <v>0</v>
      </c>
      <c r="F60" s="492">
        <v>0</v>
      </c>
      <c r="G60" s="491">
        <v>0</v>
      </c>
      <c r="H60" s="491">
        <v>0</v>
      </c>
      <c r="I60" s="492">
        <v>0</v>
      </c>
      <c r="J60" s="491">
        <v>0</v>
      </c>
      <c r="K60" s="491">
        <v>0</v>
      </c>
      <c r="L60" s="491">
        <v>0</v>
      </c>
      <c r="M60" s="491">
        <v>0</v>
      </c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</row>
    <row r="61" spans="1:30" customFormat="1" x14ac:dyDescent="0.25">
      <c r="A61" s="655"/>
      <c r="B61" s="494" t="s">
        <v>526</v>
      </c>
      <c r="C61" s="534" t="s">
        <v>566</v>
      </c>
      <c r="D61" s="490">
        <v>600000000</v>
      </c>
      <c r="E61" s="491">
        <v>17400000</v>
      </c>
      <c r="F61" s="492">
        <v>17400000</v>
      </c>
      <c r="G61" s="491">
        <v>0</v>
      </c>
      <c r="H61" s="491">
        <v>0</v>
      </c>
      <c r="I61" s="492">
        <v>0</v>
      </c>
      <c r="J61" s="491">
        <v>0</v>
      </c>
      <c r="K61" s="491">
        <v>0</v>
      </c>
      <c r="L61" s="491">
        <v>0</v>
      </c>
      <c r="M61" s="491">
        <v>0</v>
      </c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  <c r="AA61" s="171"/>
      <c r="AB61" s="171"/>
      <c r="AC61" s="171"/>
      <c r="AD61" s="171"/>
    </row>
    <row r="62" spans="1:30" customFormat="1" x14ac:dyDescent="0.25">
      <c r="A62" s="655"/>
      <c r="B62" s="494" t="s">
        <v>567</v>
      </c>
      <c r="C62" s="534" t="s">
        <v>568</v>
      </c>
      <c r="D62" s="490">
        <v>2211625000</v>
      </c>
      <c r="E62" s="491">
        <v>45000000</v>
      </c>
      <c r="F62" s="492">
        <v>45000000</v>
      </c>
      <c r="G62" s="491">
        <v>0</v>
      </c>
      <c r="H62" s="491">
        <v>0</v>
      </c>
      <c r="I62" s="492">
        <v>0</v>
      </c>
      <c r="J62" s="491">
        <v>0</v>
      </c>
      <c r="K62" s="491">
        <v>0</v>
      </c>
      <c r="L62" s="491">
        <v>0</v>
      </c>
      <c r="M62" s="491">
        <v>0</v>
      </c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  <c r="AA62" s="171"/>
      <c r="AB62" s="171"/>
      <c r="AC62" s="171"/>
      <c r="AD62" s="171"/>
    </row>
    <row r="63" spans="1:30" customFormat="1" x14ac:dyDescent="0.25">
      <c r="A63" s="655"/>
      <c r="B63" s="494" t="s">
        <v>847</v>
      </c>
      <c r="C63" s="534" t="s">
        <v>846</v>
      </c>
      <c r="D63" s="490">
        <v>763500000</v>
      </c>
      <c r="E63" s="491">
        <v>0</v>
      </c>
      <c r="F63" s="492">
        <v>0</v>
      </c>
      <c r="G63" s="491">
        <v>0</v>
      </c>
      <c r="H63" s="491">
        <v>0</v>
      </c>
      <c r="I63" s="492">
        <v>0</v>
      </c>
      <c r="J63" s="491">
        <v>0</v>
      </c>
      <c r="K63" s="491">
        <v>0</v>
      </c>
      <c r="L63" s="491">
        <v>0</v>
      </c>
      <c r="M63" s="491">
        <v>0</v>
      </c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171"/>
      <c r="AD63" s="171"/>
    </row>
    <row r="64" spans="1:30" customFormat="1" x14ac:dyDescent="0.25">
      <c r="A64" s="655"/>
      <c r="B64" s="494" t="s">
        <v>513</v>
      </c>
      <c r="C64" s="534" t="s">
        <v>579</v>
      </c>
      <c r="D64" s="490">
        <v>405222739</v>
      </c>
      <c r="E64" s="491">
        <v>9000000</v>
      </c>
      <c r="F64" s="492">
        <v>9000000</v>
      </c>
      <c r="G64" s="491">
        <v>0</v>
      </c>
      <c r="H64" s="491">
        <v>0</v>
      </c>
      <c r="I64" s="492">
        <v>0</v>
      </c>
      <c r="J64" s="491">
        <v>0</v>
      </c>
      <c r="K64" s="491">
        <v>0</v>
      </c>
      <c r="L64" s="491">
        <v>0</v>
      </c>
      <c r="M64" s="491">
        <v>0</v>
      </c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</row>
    <row r="65" spans="1:30" customFormat="1" x14ac:dyDescent="0.25">
      <c r="A65" s="655"/>
      <c r="B65" s="494" t="s">
        <v>830</v>
      </c>
      <c r="C65" s="534" t="s">
        <v>846</v>
      </c>
      <c r="D65" s="490">
        <v>400000000</v>
      </c>
      <c r="E65" s="491">
        <v>5000000</v>
      </c>
      <c r="F65" s="492">
        <v>0</v>
      </c>
      <c r="G65" s="491">
        <v>5000000</v>
      </c>
      <c r="H65" s="491">
        <v>0</v>
      </c>
      <c r="I65" s="492">
        <v>5000000</v>
      </c>
      <c r="J65" s="491">
        <v>0</v>
      </c>
      <c r="K65" s="491">
        <v>0</v>
      </c>
      <c r="L65" s="491">
        <v>0</v>
      </c>
      <c r="M65" s="491">
        <v>5000000</v>
      </c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</row>
    <row r="66" spans="1:30" customFormat="1" x14ac:dyDescent="0.25">
      <c r="A66" s="655"/>
      <c r="B66" s="494" t="s">
        <v>893</v>
      </c>
      <c r="C66" s="534" t="s">
        <v>568</v>
      </c>
      <c r="D66" s="490">
        <v>52260000</v>
      </c>
      <c r="E66" s="491">
        <v>0</v>
      </c>
      <c r="F66" s="492">
        <v>0</v>
      </c>
      <c r="G66" s="491">
        <v>0</v>
      </c>
      <c r="H66" s="491">
        <v>0</v>
      </c>
      <c r="I66" s="492">
        <v>0</v>
      </c>
      <c r="J66" s="491">
        <v>0</v>
      </c>
      <c r="K66" s="491">
        <v>0</v>
      </c>
      <c r="L66" s="491">
        <v>0</v>
      </c>
      <c r="M66" s="491">
        <v>0</v>
      </c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</row>
    <row r="67" spans="1:30" customFormat="1" x14ac:dyDescent="0.25">
      <c r="A67" s="655"/>
      <c r="B67" s="494" t="s">
        <v>613</v>
      </c>
      <c r="C67" s="534" t="s">
        <v>550</v>
      </c>
      <c r="D67" s="490">
        <v>184140000</v>
      </c>
      <c r="E67" s="491">
        <v>0</v>
      </c>
      <c r="F67" s="492">
        <v>0</v>
      </c>
      <c r="G67" s="491">
        <v>0</v>
      </c>
      <c r="H67" s="491">
        <v>0</v>
      </c>
      <c r="I67" s="492">
        <v>0</v>
      </c>
      <c r="J67" s="491">
        <v>0</v>
      </c>
      <c r="K67" s="491">
        <v>0</v>
      </c>
      <c r="L67" s="491">
        <v>0</v>
      </c>
      <c r="M67" s="491">
        <v>0</v>
      </c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  <c r="AA67" s="171"/>
      <c r="AB67" s="171"/>
      <c r="AC67" s="171"/>
      <c r="AD67" s="171"/>
    </row>
    <row r="68" spans="1:30" customFormat="1" x14ac:dyDescent="0.25">
      <c r="A68" s="655"/>
      <c r="B68" s="494" t="s">
        <v>875</v>
      </c>
      <c r="C68" s="534" t="s">
        <v>578</v>
      </c>
      <c r="D68" s="490">
        <v>243180000</v>
      </c>
      <c r="E68" s="491">
        <v>0</v>
      </c>
      <c r="F68" s="492">
        <v>0</v>
      </c>
      <c r="G68" s="491">
        <v>0</v>
      </c>
      <c r="H68" s="491">
        <v>0</v>
      </c>
      <c r="I68" s="492">
        <v>0</v>
      </c>
      <c r="J68" s="491">
        <v>0</v>
      </c>
      <c r="K68" s="491">
        <v>0</v>
      </c>
      <c r="L68" s="491">
        <v>0</v>
      </c>
      <c r="M68" s="491">
        <v>0</v>
      </c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</row>
    <row r="69" spans="1:30" customFormat="1" x14ac:dyDescent="0.25">
      <c r="A69" s="655"/>
      <c r="B69" s="494" t="s">
        <v>848</v>
      </c>
      <c r="C69" s="534" t="s">
        <v>849</v>
      </c>
      <c r="D69" s="490">
        <v>66180000</v>
      </c>
      <c r="E69" s="491">
        <v>0</v>
      </c>
      <c r="F69" s="492">
        <v>0</v>
      </c>
      <c r="G69" s="491">
        <v>0</v>
      </c>
      <c r="H69" s="491">
        <v>0</v>
      </c>
      <c r="I69" s="492">
        <v>0</v>
      </c>
      <c r="J69" s="491">
        <v>0</v>
      </c>
      <c r="K69" s="491">
        <v>0</v>
      </c>
      <c r="L69" s="491">
        <v>0</v>
      </c>
      <c r="M69" s="491">
        <v>0</v>
      </c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</row>
    <row r="70" spans="1:30" customFormat="1" x14ac:dyDescent="0.25">
      <c r="A70" s="655"/>
      <c r="B70" s="494" t="s">
        <v>827</v>
      </c>
      <c r="C70" s="534" t="s">
        <v>828</v>
      </c>
      <c r="D70" s="490">
        <v>67140000</v>
      </c>
      <c r="E70" s="491">
        <v>0</v>
      </c>
      <c r="F70" s="492">
        <v>0</v>
      </c>
      <c r="G70" s="491">
        <v>0</v>
      </c>
      <c r="H70" s="491">
        <v>0</v>
      </c>
      <c r="I70" s="492">
        <v>0</v>
      </c>
      <c r="J70" s="491">
        <v>0</v>
      </c>
      <c r="K70" s="491">
        <v>0</v>
      </c>
      <c r="L70" s="491">
        <v>0</v>
      </c>
      <c r="M70" s="491">
        <v>0</v>
      </c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</row>
    <row r="71" spans="1:30" customFormat="1" x14ac:dyDescent="0.25">
      <c r="A71" s="655"/>
      <c r="B71" s="494" t="s">
        <v>811</v>
      </c>
      <c r="C71" s="534" t="s">
        <v>812</v>
      </c>
      <c r="D71" s="490">
        <v>67140000</v>
      </c>
      <c r="E71" s="491">
        <v>0</v>
      </c>
      <c r="F71" s="492">
        <v>0</v>
      </c>
      <c r="G71" s="491">
        <v>0</v>
      </c>
      <c r="H71" s="491">
        <v>0</v>
      </c>
      <c r="I71" s="492">
        <v>0</v>
      </c>
      <c r="J71" s="491">
        <v>0</v>
      </c>
      <c r="K71" s="491">
        <v>0</v>
      </c>
      <c r="L71" s="491">
        <v>0</v>
      </c>
      <c r="M71" s="491">
        <v>0</v>
      </c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</row>
    <row r="72" spans="1:30" customFormat="1" x14ac:dyDescent="0.25">
      <c r="A72" s="655"/>
      <c r="B72" s="494" t="s">
        <v>813</v>
      </c>
      <c r="C72" s="534" t="s">
        <v>614</v>
      </c>
      <c r="D72" s="490">
        <v>67140000</v>
      </c>
      <c r="E72" s="491">
        <v>0</v>
      </c>
      <c r="F72" s="492">
        <v>0</v>
      </c>
      <c r="G72" s="491">
        <v>0</v>
      </c>
      <c r="H72" s="491">
        <v>0</v>
      </c>
      <c r="I72" s="492">
        <v>0</v>
      </c>
      <c r="J72" s="491">
        <v>0</v>
      </c>
      <c r="K72" s="491">
        <v>0</v>
      </c>
      <c r="L72" s="491">
        <v>0</v>
      </c>
      <c r="M72" s="491">
        <v>0</v>
      </c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</row>
    <row r="73" spans="1:30" customFormat="1" x14ac:dyDescent="0.25">
      <c r="A73" s="655"/>
      <c r="B73" s="494" t="s">
        <v>888</v>
      </c>
      <c r="C73" s="534" t="s">
        <v>889</v>
      </c>
      <c r="D73" s="490">
        <v>50820000</v>
      </c>
      <c r="E73" s="491">
        <v>0</v>
      </c>
      <c r="F73" s="492">
        <v>0</v>
      </c>
      <c r="G73" s="491">
        <v>0</v>
      </c>
      <c r="H73" s="491">
        <v>0</v>
      </c>
      <c r="I73" s="492">
        <v>0</v>
      </c>
      <c r="J73" s="491">
        <v>0</v>
      </c>
      <c r="K73" s="491">
        <v>0</v>
      </c>
      <c r="L73" s="491">
        <v>0</v>
      </c>
      <c r="M73" s="491">
        <v>0</v>
      </c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</row>
    <row r="74" spans="1:30" customFormat="1" x14ac:dyDescent="0.25">
      <c r="A74" s="659"/>
      <c r="B74" s="494" t="s">
        <v>819</v>
      </c>
      <c r="C74" s="534" t="s">
        <v>815</v>
      </c>
      <c r="D74" s="490">
        <v>102900000</v>
      </c>
      <c r="E74" s="491">
        <v>0</v>
      </c>
      <c r="F74" s="492">
        <v>0</v>
      </c>
      <c r="G74" s="491">
        <v>0</v>
      </c>
      <c r="H74" s="491">
        <v>0</v>
      </c>
      <c r="I74" s="492">
        <v>0</v>
      </c>
      <c r="J74" s="491">
        <v>0</v>
      </c>
      <c r="K74" s="491">
        <v>0</v>
      </c>
      <c r="L74" s="491">
        <v>0</v>
      </c>
      <c r="M74" s="491">
        <v>0</v>
      </c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</row>
    <row r="75" spans="1:30" customFormat="1" x14ac:dyDescent="0.25">
      <c r="A75" s="496"/>
      <c r="B75" s="496">
        <v>48</v>
      </c>
      <c r="C75" s="496" t="s">
        <v>490</v>
      </c>
      <c r="D75" s="496">
        <v>85213142739</v>
      </c>
      <c r="E75" s="496">
        <v>305195300</v>
      </c>
      <c r="F75" s="496">
        <v>300195300</v>
      </c>
      <c r="G75" s="496">
        <v>5000000</v>
      </c>
      <c r="H75" s="496">
        <v>0</v>
      </c>
      <c r="I75" s="496">
        <v>5000000</v>
      </c>
      <c r="J75" s="496">
        <v>0</v>
      </c>
      <c r="K75" s="496">
        <v>0</v>
      </c>
      <c r="L75" s="496">
        <v>0</v>
      </c>
      <c r="M75" s="496">
        <v>5000000</v>
      </c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</row>
    <row r="76" spans="1:30" customFormat="1" x14ac:dyDescent="0.25">
      <c r="A76" s="654" t="s">
        <v>581</v>
      </c>
      <c r="B76" s="494" t="s">
        <v>814</v>
      </c>
      <c r="C76" s="534" t="s">
        <v>815</v>
      </c>
      <c r="D76" s="490">
        <v>2129250000</v>
      </c>
      <c r="E76" s="491">
        <v>0</v>
      </c>
      <c r="F76" s="492">
        <v>0</v>
      </c>
      <c r="G76" s="491">
        <v>0</v>
      </c>
      <c r="H76" s="491">
        <v>0</v>
      </c>
      <c r="I76" s="492">
        <v>0</v>
      </c>
      <c r="J76" s="491">
        <v>0</v>
      </c>
      <c r="K76" s="491">
        <v>0</v>
      </c>
      <c r="L76" s="491">
        <v>0</v>
      </c>
      <c r="M76" s="491">
        <v>0</v>
      </c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</row>
    <row r="77" spans="1:30" customFormat="1" x14ac:dyDescent="0.25">
      <c r="A77" s="655"/>
      <c r="B77" s="494" t="s">
        <v>855</v>
      </c>
      <c r="C77" s="534" t="s">
        <v>866</v>
      </c>
      <c r="D77" s="490">
        <v>1981950000</v>
      </c>
      <c r="E77" s="491"/>
      <c r="F77" s="492"/>
      <c r="G77" s="491"/>
      <c r="H77" s="491">
        <v>0</v>
      </c>
      <c r="I77" s="492">
        <v>0</v>
      </c>
      <c r="J77" s="491">
        <v>0</v>
      </c>
      <c r="K77" s="491">
        <v>0</v>
      </c>
      <c r="L77" s="491">
        <v>0</v>
      </c>
      <c r="M77" s="491">
        <v>0</v>
      </c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</row>
    <row r="78" spans="1:30" customFormat="1" x14ac:dyDescent="0.25">
      <c r="A78" s="655"/>
      <c r="B78" s="494" t="s">
        <v>850</v>
      </c>
      <c r="C78" s="534" t="s">
        <v>851</v>
      </c>
      <c r="D78" s="490">
        <v>1958000000</v>
      </c>
      <c r="E78" s="491">
        <v>0</v>
      </c>
      <c r="F78" s="492">
        <v>0</v>
      </c>
      <c r="G78" s="491">
        <v>0</v>
      </c>
      <c r="H78" s="491">
        <v>0</v>
      </c>
      <c r="I78" s="492">
        <v>0</v>
      </c>
      <c r="J78" s="491">
        <v>0</v>
      </c>
      <c r="K78" s="491">
        <v>0</v>
      </c>
      <c r="L78" s="491">
        <v>0</v>
      </c>
      <c r="M78" s="491">
        <v>0</v>
      </c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</row>
    <row r="79" spans="1:30" customFormat="1" x14ac:dyDescent="0.25">
      <c r="A79" s="655"/>
      <c r="B79" s="494" t="s">
        <v>834</v>
      </c>
      <c r="C79" s="534" t="s">
        <v>835</v>
      </c>
      <c r="D79" s="490">
        <v>4597385000</v>
      </c>
      <c r="E79" s="491">
        <v>0</v>
      </c>
      <c r="F79" s="492">
        <v>0</v>
      </c>
      <c r="G79" s="491">
        <v>0</v>
      </c>
      <c r="H79" s="491">
        <v>0</v>
      </c>
      <c r="I79" s="492">
        <v>0</v>
      </c>
      <c r="J79" s="491">
        <v>0</v>
      </c>
      <c r="K79" s="491">
        <v>0</v>
      </c>
      <c r="L79" s="491">
        <v>0</v>
      </c>
      <c r="M79" s="491">
        <v>0</v>
      </c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</row>
    <row r="80" spans="1:30" customFormat="1" x14ac:dyDescent="0.25">
      <c r="A80" s="655"/>
      <c r="B80" s="494" t="s">
        <v>582</v>
      </c>
      <c r="C80" s="534" t="s">
        <v>583</v>
      </c>
      <c r="D80" s="490">
        <v>2373180000</v>
      </c>
      <c r="E80" s="491">
        <v>0</v>
      </c>
      <c r="F80" s="492">
        <v>0</v>
      </c>
      <c r="G80" s="491">
        <v>0</v>
      </c>
      <c r="H80" s="491">
        <v>0</v>
      </c>
      <c r="I80" s="492">
        <v>0</v>
      </c>
      <c r="J80" s="491">
        <v>0</v>
      </c>
      <c r="K80" s="491">
        <v>0</v>
      </c>
      <c r="L80" s="491">
        <v>0</v>
      </c>
      <c r="M80" s="491">
        <v>0</v>
      </c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</row>
    <row r="81" spans="1:30" customFormat="1" x14ac:dyDescent="0.25">
      <c r="A81" s="655"/>
      <c r="B81" s="494" t="s">
        <v>591</v>
      </c>
      <c r="C81" s="534" t="s">
        <v>592</v>
      </c>
      <c r="D81" s="490">
        <v>2445240000</v>
      </c>
      <c r="E81" s="491">
        <v>41918400</v>
      </c>
      <c r="F81" s="492">
        <v>0</v>
      </c>
      <c r="G81" s="491">
        <v>41918400</v>
      </c>
      <c r="H81" s="491">
        <v>0</v>
      </c>
      <c r="I81" s="492">
        <v>41918400</v>
      </c>
      <c r="J81" s="491">
        <v>0</v>
      </c>
      <c r="K81" s="491">
        <v>0</v>
      </c>
      <c r="L81" s="491">
        <v>0</v>
      </c>
      <c r="M81" s="491">
        <v>41918400</v>
      </c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</row>
    <row r="82" spans="1:30" customFormat="1" x14ac:dyDescent="0.25">
      <c r="A82" s="496"/>
      <c r="B82" s="496">
        <v>6</v>
      </c>
      <c r="C82" s="496" t="s">
        <v>580</v>
      </c>
      <c r="D82" s="496">
        <v>15485005000</v>
      </c>
      <c r="E82" s="496">
        <v>41918400</v>
      </c>
      <c r="F82" s="496">
        <v>0</v>
      </c>
      <c r="G82" s="496">
        <v>41918400</v>
      </c>
      <c r="H82" s="496">
        <v>0</v>
      </c>
      <c r="I82" s="496">
        <v>41918400</v>
      </c>
      <c r="J82" s="496">
        <v>0</v>
      </c>
      <c r="K82" s="496">
        <v>0</v>
      </c>
      <c r="L82" s="496">
        <v>0</v>
      </c>
      <c r="M82" s="496">
        <v>41918400</v>
      </c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  <c r="AA82" s="171"/>
      <c r="AB82" s="171"/>
      <c r="AC82" s="171"/>
      <c r="AD82" s="171"/>
    </row>
    <row r="83" spans="1:30" customFormat="1" ht="15.75" thickBot="1" x14ac:dyDescent="0.3">
      <c r="A83" s="471"/>
      <c r="B83" s="471">
        <v>77</v>
      </c>
      <c r="C83" s="472"/>
      <c r="D83" s="488">
        <v>140566977739</v>
      </c>
      <c r="E83" s="488">
        <v>724595450</v>
      </c>
      <c r="F83" s="488">
        <v>611259600</v>
      </c>
      <c r="G83" s="488">
        <v>113335850</v>
      </c>
      <c r="H83" s="488">
        <v>0</v>
      </c>
      <c r="I83" s="488">
        <v>113335850</v>
      </c>
      <c r="J83" s="488">
        <v>0</v>
      </c>
      <c r="K83" s="488">
        <v>0</v>
      </c>
      <c r="L83" s="488">
        <v>0</v>
      </c>
      <c r="M83" s="488">
        <v>113335850</v>
      </c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</row>
    <row r="84" spans="1:30" x14ac:dyDescent="0.25">
      <c r="A84" s="238"/>
      <c r="B84" s="258"/>
      <c r="C84" s="259"/>
      <c r="D84" s="249"/>
      <c r="E84" s="259"/>
      <c r="F84" s="260"/>
      <c r="G84" s="259"/>
      <c r="H84" s="259"/>
      <c r="J84" s="259"/>
      <c r="K84" s="259"/>
      <c r="L84" s="259"/>
      <c r="M84" s="259"/>
    </row>
  </sheetData>
  <mergeCells count="6">
    <mergeCell ref="C2:L2"/>
    <mergeCell ref="C3:L3"/>
    <mergeCell ref="A6:A22"/>
    <mergeCell ref="A76:A81"/>
    <mergeCell ref="A24:A27"/>
    <mergeCell ref="A29:A74"/>
  </mergeCells>
  <phoneticPr fontId="67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F4B0-AC48-4682-990E-C48240E90FB3}">
  <sheetPr codeName="Hoja16"/>
  <dimension ref="A1:N1636"/>
  <sheetViews>
    <sheetView topLeftCell="A4" workbookViewId="0">
      <selection activeCell="D10" sqref="D10"/>
    </sheetView>
  </sheetViews>
  <sheetFormatPr baseColWidth="10" defaultColWidth="0" defaultRowHeight="15" zeroHeight="1" x14ac:dyDescent="0.25"/>
  <cols>
    <col min="1" max="1" width="0.85546875" style="171" customWidth="1"/>
    <col min="2" max="2" width="16.85546875" style="171" bestFit="1" customWidth="1"/>
    <col min="3" max="3" width="10.28515625" style="172" bestFit="1" customWidth="1"/>
    <col min="4" max="4" width="9.5703125" style="171" bestFit="1" customWidth="1"/>
    <col min="5" max="5" width="17" style="171" bestFit="1" customWidth="1"/>
    <col min="6" max="6" width="15.42578125" style="171" bestFit="1" customWidth="1"/>
    <col min="7" max="7" width="0.7109375" style="171" customWidth="1"/>
    <col min="8" max="8" width="13" style="171" bestFit="1" customWidth="1"/>
    <col min="9" max="9" width="11" style="171" customWidth="1"/>
    <col min="10" max="10" width="12.85546875" style="171" customWidth="1"/>
    <col min="11" max="11" width="16" style="171" bestFit="1" customWidth="1"/>
    <col min="12" max="12" width="14.85546875" style="171" bestFit="1" customWidth="1"/>
    <col min="13" max="13" width="1.42578125" style="171" customWidth="1"/>
    <col min="14" max="14" width="7.7109375" style="171" customWidth="1"/>
    <col min="15" max="16384" width="7.7109375" style="171" hidden="1"/>
  </cols>
  <sheetData>
    <row r="1" spans="2:14" ht="21" x14ac:dyDescent="0.25">
      <c r="B1" s="633" t="s">
        <v>39</v>
      </c>
      <c r="C1" s="633"/>
      <c r="D1" s="633"/>
      <c r="E1" s="633"/>
      <c r="F1" s="633"/>
      <c r="G1" s="633"/>
      <c r="H1" s="633"/>
      <c r="I1" s="633"/>
      <c r="J1" s="633"/>
      <c r="K1" s="633"/>
    </row>
    <row r="2" spans="2:14" ht="18.75" x14ac:dyDescent="0.25">
      <c r="B2" s="634">
        <v>45900</v>
      </c>
      <c r="C2" s="634"/>
      <c r="D2" s="634"/>
      <c r="E2" s="634"/>
      <c r="F2" s="634"/>
      <c r="G2" s="634"/>
      <c r="H2" s="634"/>
      <c r="I2" s="634"/>
      <c r="J2" s="634"/>
      <c r="K2" s="634"/>
    </row>
    <row r="3" spans="2:14" ht="18.75" x14ac:dyDescent="0.25">
      <c r="F3" s="345"/>
      <c r="G3" s="346"/>
    </row>
    <row r="4" spans="2:14" ht="32.25" customHeight="1" x14ac:dyDescent="0.25">
      <c r="B4" s="399" t="s">
        <v>403</v>
      </c>
      <c r="C4" s="399" t="s">
        <v>637</v>
      </c>
      <c r="D4" s="399" t="s">
        <v>54</v>
      </c>
      <c r="E4" s="399" t="s">
        <v>45</v>
      </c>
      <c r="F4" s="188"/>
      <c r="G4" s="188"/>
      <c r="H4" s="399" t="s">
        <v>404</v>
      </c>
      <c r="I4" s="399" t="s">
        <v>638</v>
      </c>
      <c r="J4" s="399" t="s">
        <v>54</v>
      </c>
      <c r="K4" s="399" t="s">
        <v>45</v>
      </c>
    </row>
    <row r="5" spans="2:14" x14ac:dyDescent="0.25">
      <c r="B5" s="508" t="s">
        <v>390</v>
      </c>
      <c r="C5" s="509">
        <v>1</v>
      </c>
      <c r="D5" s="510">
        <v>7.5</v>
      </c>
      <c r="E5" s="511">
        <v>350002500</v>
      </c>
      <c r="F5" s="512"/>
      <c r="G5" s="513"/>
      <c r="H5" s="508" t="s">
        <v>391</v>
      </c>
      <c r="I5" s="509">
        <v>0</v>
      </c>
      <c r="J5" s="510">
        <v>0</v>
      </c>
      <c r="K5" s="511">
        <v>0</v>
      </c>
    </row>
    <row r="6" spans="2:14" x14ac:dyDescent="0.25">
      <c r="B6" s="508" t="s">
        <v>392</v>
      </c>
      <c r="C6" s="509">
        <v>11</v>
      </c>
      <c r="D6" s="510">
        <v>208.78</v>
      </c>
      <c r="E6" s="511">
        <v>6620886891</v>
      </c>
      <c r="F6" s="512"/>
      <c r="G6" s="514"/>
      <c r="H6" s="508" t="s">
        <v>393</v>
      </c>
      <c r="I6" s="509">
        <v>2</v>
      </c>
      <c r="J6" s="510">
        <v>36.57</v>
      </c>
      <c r="K6" s="511">
        <v>1200000000</v>
      </c>
    </row>
    <row r="7" spans="2:14" x14ac:dyDescent="0.25">
      <c r="B7" s="397" t="s">
        <v>166</v>
      </c>
      <c r="C7" s="398">
        <v>12</v>
      </c>
      <c r="D7" s="398">
        <v>216.28</v>
      </c>
      <c r="E7" s="515">
        <v>6970889391</v>
      </c>
      <c r="F7" s="512"/>
      <c r="G7" s="516"/>
      <c r="H7" s="397" t="s">
        <v>166</v>
      </c>
      <c r="I7" s="398">
        <v>2</v>
      </c>
      <c r="J7" s="398">
        <v>36.57</v>
      </c>
      <c r="K7" s="515">
        <v>1200000000</v>
      </c>
      <c r="N7" s="171" t="s">
        <v>21</v>
      </c>
    </row>
    <row r="8" spans="2:14" x14ac:dyDescent="0.25">
      <c r="B8" s="517"/>
      <c r="C8" s="518"/>
      <c r="D8" s="518"/>
      <c r="E8" s="519"/>
      <c r="F8" s="512"/>
      <c r="G8" s="516"/>
      <c r="H8" s="517"/>
      <c r="I8" s="518"/>
      <c r="J8" s="518"/>
      <c r="K8" s="519"/>
    </row>
    <row r="9" spans="2:14" s="405" customFormat="1" ht="12.75" x14ac:dyDescent="0.2">
      <c r="B9" s="630" t="s">
        <v>478</v>
      </c>
      <c r="C9" s="631"/>
      <c r="D9" s="631"/>
      <c r="E9" s="631"/>
      <c r="F9" s="632"/>
      <c r="H9" s="630" t="s">
        <v>479</v>
      </c>
      <c r="I9" s="631"/>
      <c r="J9" s="631"/>
      <c r="K9" s="631"/>
      <c r="L9" s="632"/>
    </row>
    <row r="10" spans="2:14" s="405" customFormat="1" ht="12.75" x14ac:dyDescent="0.2">
      <c r="B10" s="406" t="s">
        <v>40</v>
      </c>
      <c r="C10" s="406" t="s">
        <v>41</v>
      </c>
      <c r="D10" s="406" t="s">
        <v>42</v>
      </c>
      <c r="E10" s="406" t="s">
        <v>43</v>
      </c>
      <c r="F10" s="407" t="s">
        <v>134</v>
      </c>
      <c r="H10" s="406" t="s">
        <v>40</v>
      </c>
      <c r="I10" s="406" t="s">
        <v>41</v>
      </c>
      <c r="J10" s="406" t="s">
        <v>42</v>
      </c>
      <c r="K10" s="406" t="s">
        <v>43</v>
      </c>
      <c r="L10" s="407" t="s">
        <v>134</v>
      </c>
    </row>
    <row r="11" spans="2:14" s="405" customFormat="1" ht="12.75" x14ac:dyDescent="0.2">
      <c r="B11" s="408" t="s">
        <v>852</v>
      </c>
      <c r="C11" s="409">
        <v>7.5</v>
      </c>
      <c r="D11" s="408" t="s">
        <v>329</v>
      </c>
      <c r="E11" s="409">
        <v>350002500</v>
      </c>
      <c r="F11" s="409">
        <v>0</v>
      </c>
      <c r="H11" s="408" t="s">
        <v>771</v>
      </c>
      <c r="I11" s="408">
        <v>9.61</v>
      </c>
      <c r="J11" s="408" t="s">
        <v>396</v>
      </c>
      <c r="K11" s="409">
        <v>0</v>
      </c>
      <c r="L11" s="409">
        <v>400000000</v>
      </c>
    </row>
    <row r="12" spans="2:14" s="405" customFormat="1" ht="12.75" x14ac:dyDescent="0.2">
      <c r="B12" s="408" t="s">
        <v>718</v>
      </c>
      <c r="C12" s="409">
        <v>31.45</v>
      </c>
      <c r="D12" s="408" t="s">
        <v>396</v>
      </c>
      <c r="E12" s="409">
        <v>0</v>
      </c>
      <c r="F12" s="409">
        <v>850000000</v>
      </c>
      <c r="H12" s="408" t="s">
        <v>762</v>
      </c>
      <c r="I12" s="408">
        <v>26.96</v>
      </c>
      <c r="J12" s="408" t="s">
        <v>396</v>
      </c>
      <c r="K12" s="409">
        <v>0</v>
      </c>
      <c r="L12" s="409">
        <v>800000000</v>
      </c>
    </row>
    <row r="13" spans="2:14" s="405" customFormat="1" ht="12.75" x14ac:dyDescent="0.2">
      <c r="B13" s="408" t="s">
        <v>646</v>
      </c>
      <c r="C13" s="409">
        <v>39.06</v>
      </c>
      <c r="D13" s="408" t="s">
        <v>396</v>
      </c>
      <c r="E13" s="409">
        <v>0</v>
      </c>
      <c r="F13" s="409">
        <v>1000000000</v>
      </c>
      <c r="H13" s="406" t="s">
        <v>25</v>
      </c>
      <c r="I13" s="410">
        <v>36.57</v>
      </c>
      <c r="J13" s="410">
        <v>2</v>
      </c>
      <c r="K13" s="410">
        <v>0</v>
      </c>
      <c r="L13" s="410">
        <v>1200000000</v>
      </c>
    </row>
    <row r="14" spans="2:14" s="405" customFormat="1" ht="12.75" x14ac:dyDescent="0.2">
      <c r="B14" s="408" t="s">
        <v>720</v>
      </c>
      <c r="C14" s="409">
        <v>33.15</v>
      </c>
      <c r="D14" s="408" t="s">
        <v>396</v>
      </c>
      <c r="E14" s="409">
        <v>0</v>
      </c>
      <c r="F14" s="409">
        <v>800000000</v>
      </c>
    </row>
    <row r="15" spans="2:14" s="405" customFormat="1" ht="12.75" x14ac:dyDescent="0.2">
      <c r="B15" s="408" t="s">
        <v>728</v>
      </c>
      <c r="C15" s="409">
        <v>30.09</v>
      </c>
      <c r="D15" s="408" t="s">
        <v>396</v>
      </c>
      <c r="E15" s="409">
        <v>0</v>
      </c>
      <c r="F15" s="409">
        <v>850000000</v>
      </c>
    </row>
    <row r="16" spans="2:14" s="405" customFormat="1" ht="13.5" customHeight="1" x14ac:dyDescent="0.2">
      <c r="B16" s="408" t="s">
        <v>729</v>
      </c>
      <c r="C16" s="409">
        <v>30.03</v>
      </c>
      <c r="D16" s="408" t="s">
        <v>396</v>
      </c>
      <c r="E16" s="409">
        <v>0</v>
      </c>
      <c r="F16" s="409">
        <v>900000000</v>
      </c>
    </row>
    <row r="17" spans="2:6" s="405" customFormat="1" ht="12.75" x14ac:dyDescent="0.2">
      <c r="B17" s="408" t="s">
        <v>770</v>
      </c>
      <c r="C17" s="409">
        <v>7.5</v>
      </c>
      <c r="D17" s="408" t="s">
        <v>396</v>
      </c>
      <c r="E17" s="409">
        <v>0</v>
      </c>
      <c r="F17" s="409">
        <v>220786891</v>
      </c>
    </row>
    <row r="18" spans="2:6" s="405" customFormat="1" ht="12.75" x14ac:dyDescent="0.2">
      <c r="B18" s="408" t="s">
        <v>747</v>
      </c>
      <c r="C18" s="409">
        <v>7.5</v>
      </c>
      <c r="D18" s="408" t="s">
        <v>396</v>
      </c>
      <c r="E18" s="409">
        <v>0</v>
      </c>
      <c r="F18" s="409">
        <v>400020000</v>
      </c>
    </row>
    <row r="19" spans="2:6" s="405" customFormat="1" ht="12.75" x14ac:dyDescent="0.2">
      <c r="B19" s="408" t="s">
        <v>748</v>
      </c>
      <c r="C19" s="409">
        <v>7.5</v>
      </c>
      <c r="D19" s="408" t="s">
        <v>396</v>
      </c>
      <c r="E19" s="409">
        <v>0</v>
      </c>
      <c r="F19" s="409">
        <v>400020000</v>
      </c>
    </row>
    <row r="20" spans="2:6" s="405" customFormat="1" ht="12.75" x14ac:dyDescent="0.2">
      <c r="B20" s="408" t="s">
        <v>749</v>
      </c>
      <c r="C20" s="409">
        <v>7.5</v>
      </c>
      <c r="D20" s="408" t="s">
        <v>396</v>
      </c>
      <c r="E20" s="409">
        <v>0</v>
      </c>
      <c r="F20" s="409">
        <v>400020000</v>
      </c>
    </row>
    <row r="21" spans="2:6" s="405" customFormat="1" ht="12.75" x14ac:dyDescent="0.2">
      <c r="B21" s="408" t="s">
        <v>753</v>
      </c>
      <c r="C21" s="409">
        <v>7.5</v>
      </c>
      <c r="D21" s="408" t="s">
        <v>396</v>
      </c>
      <c r="E21" s="409">
        <v>0</v>
      </c>
      <c r="F21" s="409">
        <v>400020000</v>
      </c>
    </row>
    <row r="22" spans="2:6" s="405" customFormat="1" ht="12.75" x14ac:dyDescent="0.2">
      <c r="B22" s="408" t="s">
        <v>754</v>
      </c>
      <c r="C22" s="409">
        <v>7.5</v>
      </c>
      <c r="D22" s="408" t="s">
        <v>396</v>
      </c>
      <c r="E22" s="409">
        <v>0</v>
      </c>
      <c r="F22" s="409">
        <v>400020000</v>
      </c>
    </row>
    <row r="23" spans="2:6" s="405" customFormat="1" ht="12.75" x14ac:dyDescent="0.2">
      <c r="B23" s="406" t="s">
        <v>25</v>
      </c>
      <c r="C23" s="410">
        <v>216.28</v>
      </c>
      <c r="D23" s="410">
        <v>12</v>
      </c>
      <c r="E23" s="410">
        <v>350002500</v>
      </c>
      <c r="F23" s="410">
        <v>6620886891</v>
      </c>
    </row>
    <row r="24" spans="2:6" s="405" customFormat="1" ht="12.75" x14ac:dyDescent="0.2">
      <c r="E24" s="433"/>
      <c r="F24" s="358"/>
    </row>
    <row r="25" spans="2:6" s="405" customFormat="1" x14ac:dyDescent="0.25">
      <c r="B25" s="171"/>
      <c r="C25" s="172"/>
      <c r="D25" s="171"/>
      <c r="E25" s="171"/>
      <c r="F25" s="171"/>
    </row>
    <row r="26" spans="2:6" s="405" customFormat="1" x14ac:dyDescent="0.25">
      <c r="B26" s="171"/>
      <c r="C26" s="171"/>
      <c r="D26" s="171"/>
      <c r="E26" s="430"/>
      <c r="F26" s="430"/>
    </row>
    <row r="27" spans="2:6" s="405" customFormat="1" x14ac:dyDescent="0.25">
      <c r="B27" s="171"/>
      <c r="C27" s="171"/>
      <c r="D27" s="171"/>
      <c r="E27" s="171"/>
      <c r="F27" s="430"/>
    </row>
    <row r="28" spans="2:6" s="405" customFormat="1" x14ac:dyDescent="0.25">
      <c r="B28" s="171"/>
      <c r="C28" s="171"/>
      <c r="D28" s="171"/>
      <c r="E28" s="171"/>
    </row>
    <row r="29" spans="2:6" s="405" customFormat="1" x14ac:dyDescent="0.25">
      <c r="B29" s="171"/>
      <c r="C29" s="171"/>
      <c r="D29" s="171"/>
      <c r="E29" s="171"/>
    </row>
    <row r="30" spans="2:6" s="405" customFormat="1" x14ac:dyDescent="0.25">
      <c r="B30" s="171"/>
      <c r="C30" s="171"/>
      <c r="D30" s="171"/>
      <c r="E30" s="171"/>
    </row>
    <row r="31" spans="2:6" s="405" customFormat="1" x14ac:dyDescent="0.25">
      <c r="B31" s="171"/>
      <c r="C31" s="171"/>
      <c r="D31" s="171"/>
      <c r="E31" s="171"/>
      <c r="F31" s="171"/>
    </row>
    <row r="32" spans="2:6" s="405" customFormat="1" x14ac:dyDescent="0.25">
      <c r="B32" s="171"/>
      <c r="C32" s="171"/>
      <c r="D32" s="171"/>
      <c r="E32" s="171"/>
      <c r="F32" s="171"/>
    </row>
    <row r="33" spans="2:6" s="405" customFormat="1" x14ac:dyDescent="0.25">
      <c r="B33" s="171"/>
      <c r="C33" s="171"/>
      <c r="D33" s="171"/>
      <c r="E33" s="171"/>
      <c r="F33" s="171"/>
    </row>
    <row r="34" spans="2:6" s="405" customFormat="1" x14ac:dyDescent="0.25">
      <c r="B34" s="171"/>
      <c r="C34" s="171"/>
      <c r="D34" s="171"/>
      <c r="E34" s="171"/>
      <c r="F34" s="171"/>
    </row>
    <row r="35" spans="2:6" s="405" customFormat="1" x14ac:dyDescent="0.25">
      <c r="B35" s="171"/>
      <c r="C35" s="171"/>
      <c r="D35" s="171"/>
      <c r="E35" s="171"/>
      <c r="F35" s="171"/>
    </row>
    <row r="36" spans="2:6" s="405" customFormat="1" x14ac:dyDescent="0.25">
      <c r="B36" s="171"/>
      <c r="C36" s="171"/>
      <c r="D36" s="171"/>
      <c r="E36" s="171"/>
      <c r="F36" s="171"/>
    </row>
    <row r="37" spans="2:6" s="405" customFormat="1" x14ac:dyDescent="0.25">
      <c r="B37" s="171"/>
      <c r="C37" s="171"/>
      <c r="D37" s="171"/>
      <c r="E37" s="171"/>
      <c r="F37" s="171"/>
    </row>
    <row r="38" spans="2:6" s="405" customFormat="1" x14ac:dyDescent="0.25">
      <c r="B38" s="171"/>
      <c r="C38" s="171"/>
      <c r="D38" s="171"/>
      <c r="E38" s="171"/>
      <c r="F38" s="171"/>
    </row>
    <row r="39" spans="2:6" s="405" customFormat="1" x14ac:dyDescent="0.25">
      <c r="B39" s="171"/>
      <c r="C39" s="171"/>
      <c r="D39" s="171"/>
      <c r="E39" s="171"/>
      <c r="F39" s="171"/>
    </row>
    <row r="40" spans="2:6" s="405" customFormat="1" x14ac:dyDescent="0.25">
      <c r="B40" s="171"/>
      <c r="C40" s="171"/>
      <c r="D40" s="171"/>
      <c r="E40" s="171"/>
      <c r="F40" s="171"/>
    </row>
    <row r="41" spans="2:6" s="405" customFormat="1" x14ac:dyDescent="0.25">
      <c r="B41" s="171"/>
      <c r="C41" s="171"/>
      <c r="D41" s="171"/>
      <c r="E41" s="171"/>
      <c r="F41" s="171"/>
    </row>
    <row r="42" spans="2:6" s="405" customFormat="1" x14ac:dyDescent="0.25">
      <c r="B42" s="171"/>
      <c r="C42" s="171"/>
      <c r="D42" s="171"/>
      <c r="E42" s="171"/>
      <c r="F42" s="171"/>
    </row>
    <row r="43" spans="2:6" s="405" customFormat="1" x14ac:dyDescent="0.25">
      <c r="B43" s="171"/>
      <c r="C43" s="171"/>
      <c r="D43" s="171"/>
      <c r="E43" s="171"/>
      <c r="F43" s="171"/>
    </row>
    <row r="44" spans="2:6" s="405" customFormat="1" x14ac:dyDescent="0.25">
      <c r="B44" s="171"/>
      <c r="C44" s="171"/>
      <c r="D44" s="171"/>
      <c r="E44" s="171"/>
      <c r="F44" s="171"/>
    </row>
    <row r="45" spans="2:6" s="405" customFormat="1" x14ac:dyDescent="0.25">
      <c r="B45" s="171"/>
      <c r="C45" s="171"/>
      <c r="D45" s="171"/>
      <c r="E45" s="171"/>
      <c r="F45" s="171"/>
    </row>
    <row r="46" spans="2:6" s="405" customFormat="1" x14ac:dyDescent="0.25">
      <c r="B46" s="171"/>
      <c r="C46" s="171"/>
      <c r="D46" s="171"/>
      <c r="E46" s="171"/>
      <c r="F46" s="171"/>
    </row>
    <row r="47" spans="2:6" s="405" customFormat="1" x14ac:dyDescent="0.25">
      <c r="B47" s="171"/>
      <c r="C47" s="171"/>
      <c r="D47" s="171"/>
      <c r="E47" s="171"/>
      <c r="F47" s="171"/>
    </row>
    <row r="48" spans="2:6" s="405" customFormat="1" x14ac:dyDescent="0.25">
      <c r="B48" s="171"/>
      <c r="C48" s="171"/>
      <c r="D48" s="171"/>
      <c r="E48" s="171"/>
      <c r="F48" s="171"/>
    </row>
    <row r="49" spans="2:6" s="405" customFormat="1" x14ac:dyDescent="0.25">
      <c r="B49" s="171"/>
      <c r="C49" s="171"/>
      <c r="D49" s="171"/>
      <c r="E49" s="171"/>
      <c r="F49" s="171"/>
    </row>
    <row r="50" spans="2:6" s="405" customFormat="1" x14ac:dyDescent="0.25">
      <c r="B50" s="171"/>
      <c r="C50" s="171"/>
      <c r="D50" s="171"/>
      <c r="E50" s="171"/>
      <c r="F50" s="171"/>
    </row>
    <row r="51" spans="2:6" s="405" customFormat="1" x14ac:dyDescent="0.25">
      <c r="B51" s="171"/>
      <c r="C51" s="171"/>
      <c r="D51" s="171"/>
      <c r="E51" s="171"/>
      <c r="F51" s="171"/>
    </row>
    <row r="52" spans="2:6" s="405" customFormat="1" x14ac:dyDescent="0.25">
      <c r="B52" s="171"/>
      <c r="C52" s="171"/>
      <c r="D52" s="171"/>
      <c r="E52" s="171"/>
      <c r="F52" s="171"/>
    </row>
    <row r="53" spans="2:6" s="405" customFormat="1" x14ac:dyDescent="0.25">
      <c r="B53" s="171"/>
      <c r="C53" s="171"/>
      <c r="D53" s="171"/>
      <c r="E53" s="171"/>
      <c r="F53" s="171"/>
    </row>
    <row r="54" spans="2:6" s="405" customFormat="1" x14ac:dyDescent="0.25">
      <c r="B54" s="171"/>
      <c r="C54" s="171"/>
      <c r="D54" s="171"/>
      <c r="E54" s="171"/>
      <c r="F54" s="171"/>
    </row>
    <row r="55" spans="2:6" s="405" customFormat="1" x14ac:dyDescent="0.25">
      <c r="B55" s="171"/>
      <c r="C55" s="171"/>
      <c r="D55" s="171"/>
      <c r="E55" s="171"/>
      <c r="F55" s="171"/>
    </row>
    <row r="56" spans="2:6" s="405" customFormat="1" x14ac:dyDescent="0.25">
      <c r="B56" s="171"/>
      <c r="C56" s="171"/>
      <c r="D56" s="171"/>
      <c r="E56" s="171"/>
      <c r="F56" s="171"/>
    </row>
    <row r="57" spans="2:6" s="405" customFormat="1" x14ac:dyDescent="0.25">
      <c r="B57" s="171"/>
      <c r="C57" s="171"/>
      <c r="D57" s="171"/>
      <c r="E57" s="171"/>
      <c r="F57" s="171"/>
    </row>
    <row r="58" spans="2:6" s="405" customFormat="1" x14ac:dyDescent="0.25">
      <c r="B58" s="171"/>
      <c r="C58" s="171"/>
      <c r="D58" s="171"/>
      <c r="E58" s="171"/>
      <c r="F58" s="171"/>
    </row>
    <row r="59" spans="2:6" s="405" customFormat="1" x14ac:dyDescent="0.25">
      <c r="B59" s="171"/>
      <c r="C59" s="171"/>
      <c r="D59" s="171"/>
      <c r="E59" s="171"/>
      <c r="F59" s="171"/>
    </row>
    <row r="60" spans="2:6" s="405" customFormat="1" x14ac:dyDescent="0.25">
      <c r="B60" s="171"/>
      <c r="C60" s="171"/>
      <c r="D60" s="171"/>
      <c r="E60" s="171"/>
      <c r="F60" s="171"/>
    </row>
    <row r="61" spans="2:6" s="405" customFormat="1" x14ac:dyDescent="0.25">
      <c r="B61" s="171"/>
      <c r="C61" s="171"/>
      <c r="D61" s="171"/>
      <c r="E61" s="171"/>
      <c r="F61" s="171"/>
    </row>
    <row r="62" spans="2:6" s="405" customFormat="1" x14ac:dyDescent="0.25">
      <c r="B62" s="171"/>
      <c r="C62" s="171"/>
      <c r="D62" s="171"/>
      <c r="E62" s="171"/>
      <c r="F62" s="171"/>
    </row>
    <row r="63" spans="2:6" s="405" customFormat="1" x14ac:dyDescent="0.25">
      <c r="B63" s="171"/>
      <c r="C63" s="171"/>
      <c r="D63" s="171"/>
      <c r="E63" s="171"/>
      <c r="F63" s="171"/>
    </row>
    <row r="64" spans="2:6" s="405" customFormat="1" x14ac:dyDescent="0.25">
      <c r="B64" s="171"/>
      <c r="C64" s="171"/>
      <c r="D64" s="171"/>
      <c r="E64" s="171"/>
      <c r="F64" s="171"/>
    </row>
    <row r="65" spans="2:7" s="405" customFormat="1" x14ac:dyDescent="0.25">
      <c r="B65" s="171"/>
      <c r="C65" s="171"/>
      <c r="D65" s="171"/>
      <c r="E65" s="171"/>
      <c r="F65" s="171"/>
      <c r="G65" s="481"/>
    </row>
    <row r="66" spans="2:7" s="405" customFormat="1" x14ac:dyDescent="0.25">
      <c r="B66" s="171"/>
      <c r="C66" s="171"/>
      <c r="D66" s="171"/>
      <c r="E66" s="171"/>
      <c r="F66" s="171"/>
    </row>
    <row r="67" spans="2:7" s="405" customFormat="1" x14ac:dyDescent="0.25">
      <c r="B67" s="171"/>
      <c r="C67" s="171"/>
      <c r="D67" s="171"/>
      <c r="E67" s="171"/>
      <c r="F67" s="171"/>
    </row>
    <row r="68" spans="2:7" s="405" customFormat="1" x14ac:dyDescent="0.25">
      <c r="B68" s="171"/>
      <c r="C68" s="171"/>
      <c r="D68" s="171"/>
      <c r="E68" s="171"/>
      <c r="F68" s="171"/>
    </row>
    <row r="69" spans="2:7" s="405" customFormat="1" x14ac:dyDescent="0.25">
      <c r="B69" s="171"/>
      <c r="C69" s="171"/>
      <c r="D69" s="171"/>
      <c r="E69" s="171"/>
      <c r="F69" s="171"/>
    </row>
    <row r="70" spans="2:7" s="405" customFormat="1" x14ac:dyDescent="0.25">
      <c r="B70" s="171"/>
      <c r="C70" s="171"/>
      <c r="D70" s="171"/>
      <c r="E70" s="171"/>
      <c r="F70" s="171"/>
    </row>
    <row r="71" spans="2:7" s="405" customFormat="1" x14ac:dyDescent="0.25">
      <c r="B71" s="171"/>
      <c r="C71" s="171"/>
      <c r="D71" s="171"/>
      <c r="E71" s="171"/>
      <c r="F71" s="171"/>
    </row>
    <row r="72" spans="2:7" s="405" customFormat="1" x14ac:dyDescent="0.25">
      <c r="B72" s="171"/>
      <c r="C72" s="171"/>
      <c r="D72" s="171"/>
      <c r="E72" s="171"/>
      <c r="F72" s="171"/>
    </row>
    <row r="73" spans="2:7" s="405" customFormat="1" x14ac:dyDescent="0.25">
      <c r="B73" s="171"/>
      <c r="C73" s="171"/>
      <c r="D73" s="171"/>
      <c r="E73" s="171"/>
      <c r="F73" s="171"/>
    </row>
    <row r="74" spans="2:7" s="405" customFormat="1" x14ac:dyDescent="0.25">
      <c r="B74" s="171"/>
      <c r="C74" s="171"/>
      <c r="D74" s="171"/>
      <c r="E74" s="171"/>
      <c r="F74" s="171"/>
    </row>
    <row r="75" spans="2:7" s="405" customFormat="1" x14ac:dyDescent="0.25">
      <c r="B75" s="171"/>
      <c r="C75" s="171"/>
      <c r="D75" s="171"/>
      <c r="E75" s="171"/>
      <c r="F75" s="171"/>
    </row>
    <row r="76" spans="2:7" s="405" customFormat="1" x14ac:dyDescent="0.25">
      <c r="B76" s="171"/>
      <c r="C76" s="171"/>
      <c r="D76" s="171"/>
      <c r="E76" s="171"/>
      <c r="F76" s="171"/>
    </row>
    <row r="77" spans="2:7" s="405" customFormat="1" x14ac:dyDescent="0.25">
      <c r="B77" s="171"/>
      <c r="C77" s="171"/>
      <c r="D77" s="171"/>
      <c r="E77" s="171"/>
      <c r="F77" s="171"/>
    </row>
    <row r="78" spans="2:7" s="405" customFormat="1" x14ac:dyDescent="0.25">
      <c r="B78" s="171"/>
      <c r="C78" s="171"/>
      <c r="D78" s="171"/>
      <c r="E78" s="171"/>
      <c r="F78" s="171"/>
    </row>
    <row r="79" spans="2:7" s="405" customFormat="1" x14ac:dyDescent="0.25">
      <c r="B79" s="171"/>
      <c r="C79" s="171"/>
      <c r="D79" s="171"/>
      <c r="E79" s="171"/>
      <c r="F79" s="171"/>
    </row>
    <row r="80" spans="2:7" s="405" customFormat="1" x14ac:dyDescent="0.25">
      <c r="B80" s="171"/>
      <c r="C80" s="171"/>
      <c r="D80" s="171"/>
      <c r="E80" s="171"/>
      <c r="F80" s="171"/>
    </row>
    <row r="81" spans="2:13" s="405" customFormat="1" x14ac:dyDescent="0.25">
      <c r="B81" s="171"/>
      <c r="C81" s="171"/>
      <c r="D81" s="171"/>
      <c r="E81" s="171"/>
      <c r="F81" s="171"/>
    </row>
    <row r="82" spans="2:13" s="405" customFormat="1" x14ac:dyDescent="0.25">
      <c r="B82" s="171"/>
      <c r="C82" s="171"/>
      <c r="D82" s="171"/>
      <c r="E82" s="171"/>
      <c r="F82" s="171"/>
    </row>
    <row r="83" spans="2:13" s="405" customFormat="1" x14ac:dyDescent="0.25">
      <c r="B83" s="171"/>
      <c r="C83" s="171"/>
      <c r="D83" s="171"/>
      <c r="E83" s="171"/>
      <c r="F83" s="171"/>
    </row>
    <row r="84" spans="2:13" s="405" customFormat="1" x14ac:dyDescent="0.25">
      <c r="B84" s="171"/>
      <c r="C84" s="171"/>
      <c r="D84" s="171"/>
      <c r="E84" s="171"/>
      <c r="F84" s="171"/>
    </row>
    <row r="85" spans="2:13" s="405" customFormat="1" x14ac:dyDescent="0.25">
      <c r="B85" s="171"/>
      <c r="C85" s="171"/>
      <c r="D85" s="171"/>
      <c r="E85" s="171"/>
      <c r="F85" s="171"/>
    </row>
    <row r="86" spans="2:13" s="405" customFormat="1" x14ac:dyDescent="0.25">
      <c r="B86" s="171"/>
      <c r="C86" s="171"/>
      <c r="D86" s="171"/>
      <c r="E86" s="171"/>
      <c r="F86" s="171"/>
    </row>
    <row r="87" spans="2:13" s="405" customFormat="1" x14ac:dyDescent="0.25">
      <c r="B87" s="171"/>
      <c r="C87" s="171"/>
      <c r="D87" s="171"/>
      <c r="E87" s="171"/>
      <c r="F87" s="171"/>
    </row>
    <row r="88" spans="2:13" s="405" customFormat="1" x14ac:dyDescent="0.25">
      <c r="B88" s="171"/>
      <c r="C88" s="171"/>
      <c r="D88" s="171"/>
      <c r="E88" s="171"/>
      <c r="F88" s="171"/>
      <c r="H88" s="171"/>
      <c r="I88" s="171"/>
      <c r="J88" s="171"/>
      <c r="K88" s="171"/>
      <c r="L88" s="171"/>
    </row>
    <row r="89" spans="2:13" s="405" customFormat="1" x14ac:dyDescent="0.25">
      <c r="B89" s="171"/>
      <c r="C89" s="171"/>
      <c r="D89" s="171"/>
      <c r="E89" s="171"/>
      <c r="F89" s="171"/>
      <c r="H89" s="171"/>
      <c r="I89" s="171"/>
      <c r="J89" s="171"/>
      <c r="K89" s="171"/>
      <c r="L89" s="171"/>
    </row>
    <row r="90" spans="2:13" s="405" customFormat="1" x14ac:dyDescent="0.25">
      <c r="B90" s="171"/>
      <c r="C90" s="171"/>
      <c r="D90" s="171"/>
      <c r="E90" s="171"/>
      <c r="F90" s="171"/>
      <c r="H90" s="171"/>
      <c r="I90" s="171"/>
      <c r="J90" s="171"/>
      <c r="K90" s="171"/>
      <c r="L90" s="171"/>
    </row>
    <row r="91" spans="2:13" s="405" customFormat="1" x14ac:dyDescent="0.25">
      <c r="B91" s="171"/>
      <c r="C91" s="171"/>
      <c r="D91" s="171"/>
      <c r="E91" s="171"/>
      <c r="F91" s="171"/>
      <c r="H91" s="171"/>
      <c r="I91" s="171"/>
      <c r="J91" s="171"/>
      <c r="K91" s="171"/>
      <c r="L91" s="171"/>
    </row>
    <row r="92" spans="2:13" s="405" customFormat="1" x14ac:dyDescent="0.25">
      <c r="B92" s="171"/>
      <c r="C92" s="171"/>
      <c r="D92" s="171"/>
      <c r="E92" s="171"/>
      <c r="F92" s="171"/>
      <c r="H92" s="171"/>
      <c r="I92" s="171"/>
      <c r="J92" s="171"/>
      <c r="K92" s="171"/>
      <c r="L92" s="171"/>
    </row>
    <row r="93" spans="2:13" s="405" customFormat="1" x14ac:dyDescent="0.25">
      <c r="B93" s="171"/>
      <c r="C93" s="171"/>
      <c r="D93" s="171"/>
      <c r="E93" s="171"/>
      <c r="F93" s="171"/>
      <c r="H93" s="171"/>
      <c r="I93" s="171"/>
      <c r="J93" s="171"/>
      <c r="K93" s="171"/>
      <c r="L93" s="171"/>
    </row>
    <row r="94" spans="2:13" s="405" customFormat="1" x14ac:dyDescent="0.25">
      <c r="B94" s="171"/>
      <c r="C94" s="171"/>
      <c r="D94" s="171"/>
      <c r="E94" s="171"/>
      <c r="F94" s="171"/>
      <c r="H94" s="171"/>
      <c r="I94" s="171"/>
      <c r="J94" s="171"/>
      <c r="K94" s="171"/>
      <c r="L94" s="171"/>
      <c r="M94" s="171"/>
    </row>
    <row r="95" spans="2:13" s="405" customFormat="1" x14ac:dyDescent="0.25">
      <c r="B95" s="171"/>
      <c r="C95" s="171"/>
      <c r="D95" s="171"/>
      <c r="E95" s="171"/>
      <c r="F95" s="171"/>
      <c r="H95" s="171"/>
      <c r="I95" s="171"/>
      <c r="J95" s="171"/>
      <c r="K95" s="171"/>
      <c r="L95" s="171"/>
      <c r="M95" s="171"/>
    </row>
    <row r="96" spans="2:13" s="405" customFormat="1" x14ac:dyDescent="0.25">
      <c r="B96" s="171"/>
      <c r="C96" s="171"/>
      <c r="D96" s="171"/>
      <c r="E96" s="171"/>
      <c r="F96" s="171"/>
      <c r="H96" s="171"/>
      <c r="I96" s="171"/>
      <c r="J96" s="171"/>
      <c r="K96" s="171"/>
      <c r="L96" s="171"/>
      <c r="M96" s="171"/>
    </row>
    <row r="97" spans="2:13" s="405" customFormat="1" x14ac:dyDescent="0.25">
      <c r="B97" s="171"/>
      <c r="C97" s="171"/>
      <c r="D97" s="171"/>
      <c r="E97" s="171"/>
      <c r="F97" s="171"/>
      <c r="H97" s="171"/>
      <c r="I97" s="171"/>
      <c r="J97" s="171"/>
      <c r="K97" s="171"/>
      <c r="L97" s="171"/>
      <c r="M97" s="171"/>
    </row>
    <row r="98" spans="2:13" s="405" customFormat="1" x14ac:dyDescent="0.25">
      <c r="B98" s="171"/>
      <c r="C98" s="171"/>
      <c r="D98" s="171"/>
      <c r="E98" s="171"/>
      <c r="F98" s="171"/>
      <c r="H98" s="171"/>
      <c r="I98" s="171"/>
      <c r="J98" s="171"/>
      <c r="K98" s="171"/>
      <c r="L98" s="171"/>
      <c r="M98" s="171"/>
    </row>
    <row r="99" spans="2:13" s="405" customFormat="1" x14ac:dyDescent="0.25">
      <c r="B99" s="171"/>
      <c r="C99" s="171"/>
      <c r="D99" s="171"/>
      <c r="E99" s="171"/>
      <c r="F99" s="171"/>
      <c r="H99" s="171"/>
      <c r="I99" s="171"/>
      <c r="J99" s="171"/>
      <c r="K99" s="171"/>
      <c r="L99" s="171"/>
      <c r="M99" s="171"/>
    </row>
    <row r="100" spans="2:13" s="405" customFormat="1" x14ac:dyDescent="0.25">
      <c r="B100" s="171"/>
      <c r="C100" s="171"/>
      <c r="D100" s="171"/>
      <c r="E100" s="171"/>
      <c r="F100" s="171"/>
      <c r="H100" s="171"/>
      <c r="I100" s="171"/>
      <c r="J100" s="171"/>
      <c r="K100" s="171"/>
      <c r="L100" s="171"/>
      <c r="M100" s="171"/>
    </row>
    <row r="101" spans="2:13" s="405" customFormat="1" x14ac:dyDescent="0.25">
      <c r="B101" s="171"/>
      <c r="C101" s="171"/>
      <c r="D101" s="171"/>
      <c r="E101" s="171"/>
      <c r="F101" s="171"/>
      <c r="H101" s="171"/>
      <c r="I101" s="171"/>
      <c r="J101" s="171"/>
      <c r="K101" s="171"/>
      <c r="L101" s="171"/>
      <c r="M101" s="171"/>
    </row>
    <row r="102" spans="2:13" s="405" customFormat="1" x14ac:dyDescent="0.25">
      <c r="B102" s="171"/>
      <c r="C102" s="171"/>
      <c r="D102" s="171"/>
      <c r="E102" s="171"/>
      <c r="F102" s="171"/>
      <c r="H102" s="171"/>
      <c r="I102" s="171"/>
      <c r="J102" s="171"/>
      <c r="K102" s="171"/>
      <c r="L102" s="171"/>
      <c r="M102" s="171"/>
    </row>
    <row r="103" spans="2:13" s="405" customFormat="1" x14ac:dyDescent="0.25">
      <c r="B103" s="171"/>
      <c r="C103" s="171"/>
      <c r="D103" s="171"/>
      <c r="E103" s="171"/>
      <c r="F103" s="171"/>
      <c r="H103" s="171"/>
      <c r="I103" s="171"/>
      <c r="J103" s="171"/>
      <c r="K103" s="171"/>
      <c r="L103" s="171"/>
      <c r="M103" s="171"/>
    </row>
    <row r="104" spans="2:13" s="405" customFormat="1" x14ac:dyDescent="0.25">
      <c r="B104" s="171"/>
      <c r="C104" s="171"/>
      <c r="D104" s="171"/>
      <c r="E104" s="171"/>
      <c r="F104" s="171"/>
      <c r="H104" s="171"/>
      <c r="I104" s="171"/>
      <c r="J104" s="171"/>
      <c r="K104" s="171"/>
      <c r="L104" s="171"/>
      <c r="M104" s="171"/>
    </row>
    <row r="105" spans="2:13" s="405" customFormat="1" x14ac:dyDescent="0.25">
      <c r="B105" s="171"/>
      <c r="C105" s="171"/>
      <c r="D105" s="171"/>
      <c r="E105" s="171"/>
      <c r="F105" s="171"/>
      <c r="H105" s="171"/>
      <c r="I105" s="171"/>
      <c r="J105" s="171"/>
      <c r="K105" s="171"/>
      <c r="L105" s="171"/>
      <c r="M105" s="171"/>
    </row>
    <row r="106" spans="2:13" x14ac:dyDescent="0.25">
      <c r="C106" s="171"/>
      <c r="G106" s="405"/>
    </row>
    <row r="107" spans="2:13" x14ac:dyDescent="0.25">
      <c r="C107" s="171"/>
      <c r="G107" s="405"/>
    </row>
    <row r="108" spans="2:13" x14ac:dyDescent="0.25">
      <c r="C108" s="171"/>
      <c r="G108" s="405"/>
    </row>
    <row r="109" spans="2:13" x14ac:dyDescent="0.25">
      <c r="C109" s="171"/>
      <c r="G109" s="405"/>
    </row>
    <row r="110" spans="2:13" x14ac:dyDescent="0.25">
      <c r="C110" s="171"/>
      <c r="G110" s="405"/>
    </row>
    <row r="111" spans="2:13" x14ac:dyDescent="0.25">
      <c r="C111" s="171"/>
      <c r="G111" s="405"/>
    </row>
    <row r="112" spans="2:13" x14ac:dyDescent="0.25">
      <c r="C112" s="171"/>
      <c r="G112" s="405"/>
    </row>
    <row r="113" spans="3:7" x14ac:dyDescent="0.25">
      <c r="C113" s="171"/>
      <c r="G113" s="405"/>
    </row>
    <row r="114" spans="3:7" x14ac:dyDescent="0.25">
      <c r="C114" s="171"/>
      <c r="G114" s="405"/>
    </row>
    <row r="115" spans="3:7" x14ac:dyDescent="0.25">
      <c r="C115" s="171"/>
      <c r="G115" s="405"/>
    </row>
    <row r="116" spans="3:7" x14ac:dyDescent="0.25">
      <c r="C116" s="171"/>
      <c r="G116" s="405"/>
    </row>
    <row r="117" spans="3:7" x14ac:dyDescent="0.25">
      <c r="C117" s="171"/>
      <c r="G117" s="405"/>
    </row>
    <row r="118" spans="3:7" x14ac:dyDescent="0.25">
      <c r="C118" s="171"/>
      <c r="G118" s="405"/>
    </row>
    <row r="119" spans="3:7" x14ac:dyDescent="0.25">
      <c r="C119" s="171"/>
      <c r="G119" s="405"/>
    </row>
    <row r="120" spans="3:7" x14ac:dyDescent="0.25">
      <c r="C120" s="171"/>
      <c r="G120" s="405"/>
    </row>
    <row r="121" spans="3:7" x14ac:dyDescent="0.25">
      <c r="C121" s="171"/>
      <c r="G121" s="405"/>
    </row>
    <row r="122" spans="3:7" x14ac:dyDescent="0.25">
      <c r="C122" s="171"/>
      <c r="G122" s="405"/>
    </row>
    <row r="123" spans="3:7" x14ac:dyDescent="0.25">
      <c r="C123" s="171"/>
      <c r="G123" s="405"/>
    </row>
    <row r="124" spans="3:7" x14ac:dyDescent="0.25">
      <c r="C124" s="171"/>
      <c r="G124" s="405"/>
    </row>
    <row r="125" spans="3:7" x14ac:dyDescent="0.25">
      <c r="C125" s="171"/>
      <c r="G125" s="405"/>
    </row>
    <row r="126" spans="3:7" x14ac:dyDescent="0.25">
      <c r="C126" s="171"/>
      <c r="G126" s="405"/>
    </row>
    <row r="127" spans="3:7" x14ac:dyDescent="0.25">
      <c r="C127" s="171"/>
      <c r="G127" s="405"/>
    </row>
    <row r="128" spans="3:7" x14ac:dyDescent="0.25">
      <c r="C128" s="171"/>
      <c r="G128" s="405"/>
    </row>
    <row r="129" spans="3:7" x14ac:dyDescent="0.25">
      <c r="C129" s="171"/>
      <c r="G129" s="405"/>
    </row>
    <row r="130" spans="3:7" x14ac:dyDescent="0.25">
      <c r="C130" s="171"/>
      <c r="G130" s="405"/>
    </row>
    <row r="131" spans="3:7" x14ac:dyDescent="0.25">
      <c r="C131" s="171"/>
      <c r="G131" s="405"/>
    </row>
    <row r="132" spans="3:7" x14ac:dyDescent="0.25">
      <c r="C132" s="171"/>
      <c r="G132" s="405"/>
    </row>
    <row r="133" spans="3:7" x14ac:dyDescent="0.25">
      <c r="C133" s="171"/>
      <c r="G133" s="405"/>
    </row>
    <row r="134" spans="3:7" x14ac:dyDescent="0.25">
      <c r="C134" s="171"/>
      <c r="G134" s="405"/>
    </row>
    <row r="135" spans="3:7" x14ac:dyDescent="0.25">
      <c r="C135" s="171"/>
      <c r="G135" s="405"/>
    </row>
    <row r="136" spans="3:7" x14ac:dyDescent="0.25">
      <c r="C136" s="171"/>
      <c r="G136" s="405"/>
    </row>
    <row r="137" spans="3:7" x14ac:dyDescent="0.25">
      <c r="C137" s="171"/>
      <c r="G137" s="405"/>
    </row>
    <row r="138" spans="3:7" x14ac:dyDescent="0.25">
      <c r="C138" s="171"/>
      <c r="G138" s="405"/>
    </row>
    <row r="139" spans="3:7" x14ac:dyDescent="0.25">
      <c r="C139" s="171"/>
      <c r="G139" s="405"/>
    </row>
    <row r="140" spans="3:7" x14ac:dyDescent="0.25">
      <c r="C140" s="171"/>
      <c r="G140" s="405"/>
    </row>
    <row r="141" spans="3:7" x14ac:dyDescent="0.25">
      <c r="C141" s="171"/>
      <c r="G141" s="405"/>
    </row>
    <row r="142" spans="3:7" x14ac:dyDescent="0.25">
      <c r="C142" s="171"/>
      <c r="G142" s="405"/>
    </row>
    <row r="143" spans="3:7" x14ac:dyDescent="0.25">
      <c r="C143" s="171"/>
      <c r="G143" s="405"/>
    </row>
    <row r="144" spans="3:7" x14ac:dyDescent="0.25">
      <c r="C144" s="171"/>
      <c r="G144" s="405"/>
    </row>
    <row r="145" spans="3:7" x14ac:dyDescent="0.25">
      <c r="C145" s="171"/>
      <c r="G145" s="405"/>
    </row>
    <row r="146" spans="3:7" x14ac:dyDescent="0.25">
      <c r="C146" s="171"/>
      <c r="G146" s="405"/>
    </row>
    <row r="147" spans="3:7" x14ac:dyDescent="0.25">
      <c r="C147" s="171"/>
      <c r="G147" s="405"/>
    </row>
    <row r="148" spans="3:7" x14ac:dyDescent="0.25">
      <c r="C148" s="171"/>
      <c r="G148" s="405"/>
    </row>
    <row r="149" spans="3:7" x14ac:dyDescent="0.25">
      <c r="C149" s="171"/>
      <c r="G149" s="405"/>
    </row>
    <row r="150" spans="3:7" x14ac:dyDescent="0.25">
      <c r="C150" s="171"/>
      <c r="G150" s="405"/>
    </row>
    <row r="151" spans="3:7" x14ac:dyDescent="0.25">
      <c r="C151" s="171"/>
      <c r="G151" s="405"/>
    </row>
    <row r="152" spans="3:7" x14ac:dyDescent="0.25">
      <c r="C152" s="171"/>
      <c r="G152" s="405"/>
    </row>
    <row r="153" spans="3:7" x14ac:dyDescent="0.25">
      <c r="C153" s="171"/>
      <c r="G153" s="405"/>
    </row>
    <row r="154" spans="3:7" x14ac:dyDescent="0.25">
      <c r="C154" s="171"/>
      <c r="G154" s="405"/>
    </row>
    <row r="155" spans="3:7" x14ac:dyDescent="0.25">
      <c r="C155" s="171"/>
      <c r="G155" s="405"/>
    </row>
    <row r="156" spans="3:7" x14ac:dyDescent="0.25">
      <c r="C156" s="171"/>
      <c r="G156" s="405"/>
    </row>
    <row r="157" spans="3:7" x14ac:dyDescent="0.25">
      <c r="C157" s="171"/>
      <c r="G157" s="405"/>
    </row>
    <row r="158" spans="3:7" x14ac:dyDescent="0.25">
      <c r="C158" s="171"/>
      <c r="G158" s="405"/>
    </row>
    <row r="159" spans="3:7" x14ac:dyDescent="0.25">
      <c r="C159" s="171"/>
      <c r="G159" s="405"/>
    </row>
    <row r="160" spans="3:7" x14ac:dyDescent="0.25">
      <c r="C160" s="171"/>
      <c r="G160" s="405"/>
    </row>
    <row r="161" spans="3:7" x14ac:dyDescent="0.25">
      <c r="C161" s="171"/>
      <c r="G161" s="405"/>
    </row>
    <row r="162" spans="3:7" x14ac:dyDescent="0.25">
      <c r="C162" s="171"/>
      <c r="G162" s="405"/>
    </row>
    <row r="163" spans="3:7" x14ac:dyDescent="0.25">
      <c r="C163" s="171"/>
      <c r="G163" s="405"/>
    </row>
    <row r="164" spans="3:7" x14ac:dyDescent="0.25">
      <c r="C164" s="171"/>
      <c r="G164" s="405"/>
    </row>
    <row r="165" spans="3:7" x14ac:dyDescent="0.25">
      <c r="C165" s="171"/>
      <c r="G165" s="405"/>
    </row>
    <row r="166" spans="3:7" x14ac:dyDescent="0.25">
      <c r="C166" s="171"/>
      <c r="G166" s="405"/>
    </row>
    <row r="167" spans="3:7" x14ac:dyDescent="0.25">
      <c r="C167" s="171"/>
      <c r="G167" s="405"/>
    </row>
    <row r="168" spans="3:7" x14ac:dyDescent="0.25">
      <c r="C168" s="171"/>
      <c r="G168" s="405"/>
    </row>
    <row r="169" spans="3:7" x14ac:dyDescent="0.25">
      <c r="C169" s="171"/>
      <c r="G169" s="405"/>
    </row>
    <row r="170" spans="3:7" x14ac:dyDescent="0.25">
      <c r="C170" s="171"/>
      <c r="G170" s="405"/>
    </row>
    <row r="171" spans="3:7" x14ac:dyDescent="0.25">
      <c r="C171" s="171"/>
      <c r="G171" s="405"/>
    </row>
    <row r="172" spans="3:7" x14ac:dyDescent="0.25">
      <c r="C172" s="171"/>
      <c r="G172" s="405"/>
    </row>
    <row r="173" spans="3:7" x14ac:dyDescent="0.25">
      <c r="C173" s="171"/>
      <c r="G173" s="405"/>
    </row>
    <row r="174" spans="3:7" x14ac:dyDescent="0.25">
      <c r="C174" s="171"/>
      <c r="G174" s="405"/>
    </row>
    <row r="175" spans="3:7" x14ac:dyDescent="0.25">
      <c r="C175" s="171"/>
      <c r="G175" s="405"/>
    </row>
    <row r="176" spans="3:7" x14ac:dyDescent="0.25">
      <c r="C176" s="171"/>
      <c r="G176" s="405"/>
    </row>
    <row r="177" spans="3:7" x14ac:dyDescent="0.25">
      <c r="C177" s="171"/>
      <c r="G177" s="405"/>
    </row>
    <row r="178" spans="3:7" x14ac:dyDescent="0.25">
      <c r="C178" s="171"/>
      <c r="G178" s="405"/>
    </row>
    <row r="179" spans="3:7" x14ac:dyDescent="0.25">
      <c r="C179" s="171"/>
      <c r="G179" s="405"/>
    </row>
    <row r="180" spans="3:7" x14ac:dyDescent="0.25">
      <c r="C180" s="171"/>
      <c r="G180" s="405"/>
    </row>
    <row r="181" spans="3:7" x14ac:dyDescent="0.25">
      <c r="C181" s="171"/>
      <c r="G181" s="405"/>
    </row>
    <row r="182" spans="3:7" x14ac:dyDescent="0.25">
      <c r="C182" s="171"/>
      <c r="G182" s="405"/>
    </row>
    <row r="183" spans="3:7" x14ac:dyDescent="0.25">
      <c r="C183" s="171"/>
      <c r="G183" s="405"/>
    </row>
    <row r="184" spans="3:7" x14ac:dyDescent="0.25">
      <c r="C184" s="171"/>
      <c r="G184" s="405"/>
    </row>
    <row r="185" spans="3:7" x14ac:dyDescent="0.25">
      <c r="C185" s="171"/>
      <c r="G185" s="405"/>
    </row>
    <row r="186" spans="3:7" x14ac:dyDescent="0.25">
      <c r="C186" s="171"/>
      <c r="G186" s="405"/>
    </row>
    <row r="187" spans="3:7" x14ac:dyDescent="0.25">
      <c r="C187" s="171"/>
      <c r="G187" s="405"/>
    </row>
    <row r="188" spans="3:7" x14ac:dyDescent="0.25">
      <c r="C188" s="171"/>
      <c r="G188" s="405"/>
    </row>
    <row r="189" spans="3:7" x14ac:dyDescent="0.25">
      <c r="C189" s="171"/>
      <c r="G189" s="405"/>
    </row>
    <row r="190" spans="3:7" x14ac:dyDescent="0.25">
      <c r="C190" s="171"/>
      <c r="G190" s="405"/>
    </row>
    <row r="191" spans="3:7" x14ac:dyDescent="0.25">
      <c r="C191" s="171"/>
      <c r="G191" s="405"/>
    </row>
    <row r="192" spans="3:7" x14ac:dyDescent="0.25">
      <c r="C192" s="171"/>
      <c r="G192" s="405"/>
    </row>
    <row r="193" spans="3:7" x14ac:dyDescent="0.25">
      <c r="C193" s="171"/>
      <c r="G193" s="405"/>
    </row>
    <row r="194" spans="3:7" x14ac:dyDescent="0.25">
      <c r="C194" s="171"/>
      <c r="G194" s="405"/>
    </row>
    <row r="195" spans="3:7" x14ac:dyDescent="0.25">
      <c r="C195" s="171"/>
    </row>
    <row r="196" spans="3:7" x14ac:dyDescent="0.25">
      <c r="C196" s="171"/>
    </row>
    <row r="197" spans="3:7" x14ac:dyDescent="0.25">
      <c r="C197" s="171"/>
    </row>
    <row r="198" spans="3:7" x14ac:dyDescent="0.25">
      <c r="C198" s="171"/>
    </row>
    <row r="199" spans="3:7" x14ac:dyDescent="0.25">
      <c r="C199" s="171"/>
    </row>
    <row r="200" spans="3:7" x14ac:dyDescent="0.25">
      <c r="C200" s="171"/>
    </row>
    <row r="201" spans="3:7" x14ac:dyDescent="0.25">
      <c r="C201" s="171"/>
    </row>
    <row r="202" spans="3:7" x14ac:dyDescent="0.25">
      <c r="C202" s="171"/>
    </row>
    <row r="203" spans="3:7" x14ac:dyDescent="0.25">
      <c r="C203" s="171"/>
    </row>
    <row r="204" spans="3:7" x14ac:dyDescent="0.25">
      <c r="C204" s="171"/>
    </row>
    <row r="205" spans="3:7" x14ac:dyDescent="0.25">
      <c r="C205" s="171"/>
    </row>
    <row r="206" spans="3:7" x14ac:dyDescent="0.25">
      <c r="C206" s="171"/>
    </row>
    <row r="207" spans="3:7" x14ac:dyDescent="0.25">
      <c r="C207" s="171"/>
    </row>
    <row r="208" spans="3:7" x14ac:dyDescent="0.25">
      <c r="C208" s="171"/>
    </row>
    <row r="209" spans="3:3" x14ac:dyDescent="0.25">
      <c r="C209" s="171"/>
    </row>
    <row r="210" spans="3:3" x14ac:dyDescent="0.25">
      <c r="C210" s="171"/>
    </row>
    <row r="211" spans="3:3" x14ac:dyDescent="0.25">
      <c r="C211" s="171"/>
    </row>
    <row r="212" spans="3:3" x14ac:dyDescent="0.25">
      <c r="C212" s="171"/>
    </row>
    <row r="213" spans="3:3" x14ac:dyDescent="0.25">
      <c r="C213" s="171"/>
    </row>
    <row r="214" spans="3:3" x14ac:dyDescent="0.25">
      <c r="C214" s="171"/>
    </row>
    <row r="215" spans="3:3" x14ac:dyDescent="0.25"/>
    <row r="216" spans="3:3" x14ac:dyDescent="0.25"/>
    <row r="217" spans="3:3" x14ac:dyDescent="0.25"/>
    <row r="218" spans="3:3" x14ac:dyDescent="0.25"/>
    <row r="219" spans="3:3" x14ac:dyDescent="0.25">
      <c r="C219" s="171"/>
    </row>
    <row r="220" spans="3:3" x14ac:dyDescent="0.25">
      <c r="C220" s="171"/>
    </row>
    <row r="221" spans="3:3" x14ac:dyDescent="0.25">
      <c r="C221" s="171"/>
    </row>
    <row r="222" spans="3:3" x14ac:dyDescent="0.25">
      <c r="C222" s="171"/>
    </row>
    <row r="223" spans="3:3" x14ac:dyDescent="0.25">
      <c r="C223" s="171"/>
    </row>
    <row r="224" spans="3:3" x14ac:dyDescent="0.25">
      <c r="C224" s="171"/>
    </row>
    <row r="225" spans="3:3" x14ac:dyDescent="0.25">
      <c r="C225" s="171"/>
    </row>
    <row r="226" spans="3:3" x14ac:dyDescent="0.25">
      <c r="C226" s="171"/>
    </row>
    <row r="227" spans="3:3" x14ac:dyDescent="0.25">
      <c r="C227" s="171"/>
    </row>
    <row r="228" spans="3:3" x14ac:dyDescent="0.25">
      <c r="C228" s="171"/>
    </row>
    <row r="229" spans="3:3" x14ac:dyDescent="0.25">
      <c r="C229" s="171"/>
    </row>
    <row r="230" spans="3:3" x14ac:dyDescent="0.25">
      <c r="C230" s="171"/>
    </row>
    <row r="231" spans="3:3" x14ac:dyDescent="0.25">
      <c r="C231" s="171"/>
    </row>
    <row r="232" spans="3:3" x14ac:dyDescent="0.25">
      <c r="C232" s="171"/>
    </row>
    <row r="233" spans="3:3" x14ac:dyDescent="0.25">
      <c r="C233" s="171"/>
    </row>
    <row r="234" spans="3:3" x14ac:dyDescent="0.25">
      <c r="C234" s="171"/>
    </row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>
      <c r="C250" s="171"/>
    </row>
    <row r="251" spans="3:3" x14ac:dyDescent="0.25">
      <c r="C251" s="171"/>
    </row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7" x14ac:dyDescent="0.25"/>
    <row r="258" spans="3:7" x14ac:dyDescent="0.25"/>
    <row r="259" spans="3:7" x14ac:dyDescent="0.25"/>
    <row r="260" spans="3:7" x14ac:dyDescent="0.25"/>
    <row r="263" spans="3:7" hidden="1" x14ac:dyDescent="0.25">
      <c r="G263" s="347"/>
    </row>
    <row r="264" spans="3:7" hidden="1" x14ac:dyDescent="0.25">
      <c r="G264" s="347"/>
    </row>
    <row r="265" spans="3:7" hidden="1" x14ac:dyDescent="0.25">
      <c r="G265" s="347"/>
    </row>
    <row r="266" spans="3:7" hidden="1" x14ac:dyDescent="0.25">
      <c r="G266" s="347"/>
    </row>
    <row r="267" spans="3:7" hidden="1" x14ac:dyDescent="0.25">
      <c r="C267" s="171"/>
      <c r="G267" s="347"/>
    </row>
    <row r="268" spans="3:7" hidden="1" x14ac:dyDescent="0.25">
      <c r="C268" s="171"/>
      <c r="G268" s="347"/>
    </row>
    <row r="269" spans="3:7" hidden="1" x14ac:dyDescent="0.25">
      <c r="C269" s="171"/>
      <c r="G269" s="347"/>
    </row>
    <row r="270" spans="3:7" hidden="1" x14ac:dyDescent="0.25">
      <c r="C270" s="171"/>
      <c r="G270" s="347"/>
    </row>
    <row r="271" spans="3:7" hidden="1" x14ac:dyDescent="0.25">
      <c r="C271" s="171"/>
      <c r="G271" s="347"/>
    </row>
    <row r="272" spans="3:7" hidden="1" x14ac:dyDescent="0.25">
      <c r="C272" s="171"/>
      <c r="G272" s="347"/>
    </row>
    <row r="273" spans="3:7" hidden="1" x14ac:dyDescent="0.25">
      <c r="C273" s="171"/>
      <c r="G273" s="347"/>
    </row>
    <row r="274" spans="3:7" hidden="1" x14ac:dyDescent="0.25">
      <c r="C274" s="171"/>
      <c r="G274" s="347"/>
    </row>
    <row r="275" spans="3:7" hidden="1" x14ac:dyDescent="0.25">
      <c r="C275" s="171"/>
      <c r="G275" s="347"/>
    </row>
    <row r="276" spans="3:7" hidden="1" x14ac:dyDescent="0.25">
      <c r="C276" s="171"/>
      <c r="G276" s="347"/>
    </row>
    <row r="277" spans="3:7" hidden="1" x14ac:dyDescent="0.25">
      <c r="C277" s="171"/>
      <c r="G277" s="347"/>
    </row>
    <row r="278" spans="3:7" hidden="1" x14ac:dyDescent="0.25">
      <c r="C278" s="171"/>
      <c r="G278" s="347"/>
    </row>
    <row r="279" spans="3:7" hidden="1" x14ac:dyDescent="0.25">
      <c r="C279" s="171"/>
      <c r="G279" s="347"/>
    </row>
    <row r="280" spans="3:7" hidden="1" x14ac:dyDescent="0.25">
      <c r="C280" s="171"/>
      <c r="G280" s="347"/>
    </row>
    <row r="281" spans="3:7" hidden="1" x14ac:dyDescent="0.25">
      <c r="C281" s="171"/>
      <c r="G281" s="347"/>
    </row>
    <row r="282" spans="3:7" hidden="1" x14ac:dyDescent="0.25">
      <c r="C282" s="171"/>
      <c r="G282" s="347"/>
    </row>
    <row r="283" spans="3:7" hidden="1" x14ac:dyDescent="0.25">
      <c r="C283" s="171"/>
      <c r="G283" s="347"/>
    </row>
    <row r="284" spans="3:7" hidden="1" x14ac:dyDescent="0.25">
      <c r="C284" s="171"/>
      <c r="G284" s="347"/>
    </row>
    <row r="285" spans="3:7" hidden="1" x14ac:dyDescent="0.25">
      <c r="C285" s="171"/>
      <c r="G285" s="347"/>
    </row>
    <row r="286" spans="3:7" hidden="1" x14ac:dyDescent="0.25">
      <c r="C286" s="171"/>
      <c r="G286" s="347"/>
    </row>
    <row r="287" spans="3:7" hidden="1" x14ac:dyDescent="0.25">
      <c r="C287" s="171"/>
      <c r="G287" s="347"/>
    </row>
    <row r="288" spans="3:7" hidden="1" x14ac:dyDescent="0.25">
      <c r="C288" s="171"/>
      <c r="G288" s="347"/>
    </row>
    <row r="289" spans="3:7" hidden="1" x14ac:dyDescent="0.25">
      <c r="C289" s="171"/>
      <c r="G289" s="347"/>
    </row>
    <row r="290" spans="3:7" hidden="1" x14ac:dyDescent="0.25">
      <c r="C290" s="171"/>
      <c r="G290" s="347"/>
    </row>
    <row r="291" spans="3:7" hidden="1" x14ac:dyDescent="0.25">
      <c r="C291" s="171"/>
      <c r="G291" s="347"/>
    </row>
    <row r="292" spans="3:7" hidden="1" x14ac:dyDescent="0.25">
      <c r="C292" s="171"/>
      <c r="G292" s="347"/>
    </row>
    <row r="293" spans="3:7" hidden="1" x14ac:dyDescent="0.25">
      <c r="C293" s="171"/>
      <c r="G293" s="347"/>
    </row>
    <row r="294" spans="3:7" hidden="1" x14ac:dyDescent="0.25">
      <c r="C294" s="171"/>
      <c r="G294" s="347"/>
    </row>
    <row r="295" spans="3:7" hidden="1" x14ac:dyDescent="0.25">
      <c r="C295" s="171"/>
      <c r="G295" s="347"/>
    </row>
    <row r="296" spans="3:7" hidden="1" x14ac:dyDescent="0.25">
      <c r="C296" s="171"/>
      <c r="G296" s="347"/>
    </row>
    <row r="297" spans="3:7" hidden="1" x14ac:dyDescent="0.25">
      <c r="C297" s="171"/>
      <c r="G297" s="347"/>
    </row>
    <row r="298" spans="3:7" hidden="1" x14ac:dyDescent="0.25">
      <c r="C298" s="171"/>
      <c r="G298" s="347"/>
    </row>
    <row r="299" spans="3:7" hidden="1" x14ac:dyDescent="0.25">
      <c r="G299" s="347"/>
    </row>
    <row r="300" spans="3:7" hidden="1" x14ac:dyDescent="0.25">
      <c r="G300" s="347"/>
    </row>
    <row r="301" spans="3:7" hidden="1" x14ac:dyDescent="0.25">
      <c r="G301" s="347"/>
    </row>
    <row r="302" spans="3:7" hidden="1" x14ac:dyDescent="0.25">
      <c r="G302" s="347"/>
    </row>
    <row r="303" spans="3:7" hidden="1" x14ac:dyDescent="0.25">
      <c r="G303" s="347"/>
    </row>
    <row r="304" spans="3:7" hidden="1" x14ac:dyDescent="0.25">
      <c r="G304" s="347"/>
    </row>
    <row r="305" spans="3:3" x14ac:dyDescent="0.25"/>
    <row r="306" spans="3:3" x14ac:dyDescent="0.25"/>
    <row r="307" spans="3:3" x14ac:dyDescent="0.25">
      <c r="C307" s="171"/>
    </row>
    <row r="308" spans="3:3" x14ac:dyDescent="0.25">
      <c r="C308" s="171"/>
    </row>
    <row r="309" spans="3:3" ht="15" hidden="1" customHeight="1" x14ac:dyDescent="0.25">
      <c r="C309" s="171"/>
    </row>
    <row r="310" spans="3:3" ht="15" hidden="1" customHeight="1" x14ac:dyDescent="0.25"/>
    <row r="313" spans="3:3" ht="15" hidden="1" customHeight="1" x14ac:dyDescent="0.25"/>
    <row r="314" spans="3:3" ht="15" hidden="1" customHeight="1" x14ac:dyDescent="0.25"/>
    <row r="315" spans="3:3" ht="15" hidden="1" customHeight="1" x14ac:dyDescent="0.25">
      <c r="C315" s="171"/>
    </row>
    <row r="316" spans="3:3" ht="15" hidden="1" customHeight="1" x14ac:dyDescent="0.25">
      <c r="C316" s="171"/>
    </row>
    <row r="317" spans="3:3" ht="15" hidden="1" customHeight="1" x14ac:dyDescent="0.25">
      <c r="C317" s="171"/>
    </row>
    <row r="318" spans="3:3" ht="15" hidden="1" customHeight="1" x14ac:dyDescent="0.25">
      <c r="C318" s="171"/>
    </row>
    <row r="319" spans="3:3" ht="15" hidden="1" customHeight="1" x14ac:dyDescent="0.25">
      <c r="C319" s="171"/>
    </row>
    <row r="320" spans="3:3" ht="15" hidden="1" customHeight="1" x14ac:dyDescent="0.25">
      <c r="C320" s="171"/>
    </row>
    <row r="321" spans="3:3" ht="15" hidden="1" customHeight="1" x14ac:dyDescent="0.25">
      <c r="C321" s="171"/>
    </row>
    <row r="322" spans="3:3" ht="15" hidden="1" customHeight="1" x14ac:dyDescent="0.25">
      <c r="C322" s="171"/>
    </row>
    <row r="323" spans="3:3" ht="15" hidden="1" customHeight="1" x14ac:dyDescent="0.25">
      <c r="C323" s="171"/>
    </row>
    <row r="324" spans="3:3" ht="15" hidden="1" customHeight="1" x14ac:dyDescent="0.25">
      <c r="C324" s="171"/>
    </row>
    <row r="325" spans="3:3" ht="15" hidden="1" customHeight="1" x14ac:dyDescent="0.25">
      <c r="C325" s="171"/>
    </row>
    <row r="326" spans="3:3" ht="15" hidden="1" customHeight="1" x14ac:dyDescent="0.25">
      <c r="C326" s="171"/>
    </row>
    <row r="327" spans="3:3" ht="15" hidden="1" customHeight="1" x14ac:dyDescent="0.25">
      <c r="C327" s="171"/>
    </row>
    <row r="328" spans="3:3" hidden="1" x14ac:dyDescent="0.25">
      <c r="C328" s="171"/>
    </row>
    <row r="329" spans="3:3" hidden="1" x14ac:dyDescent="0.25">
      <c r="C329" s="171"/>
    </row>
    <row r="330" spans="3:3" hidden="1" x14ac:dyDescent="0.25">
      <c r="C330" s="171"/>
    </row>
    <row r="331" spans="3:3" hidden="1" x14ac:dyDescent="0.25">
      <c r="C331" s="171"/>
    </row>
    <row r="332" spans="3:3" hidden="1" x14ac:dyDescent="0.25">
      <c r="C332" s="171"/>
    </row>
    <row r="333" spans="3:3" hidden="1" x14ac:dyDescent="0.25">
      <c r="C333" s="171"/>
    </row>
    <row r="334" spans="3:3" hidden="1" x14ac:dyDescent="0.25">
      <c r="C334" s="171"/>
    </row>
    <row r="335" spans="3:3" hidden="1" x14ac:dyDescent="0.25">
      <c r="C335" s="171"/>
    </row>
    <row r="336" spans="3:3" hidden="1" x14ac:dyDescent="0.25">
      <c r="C336" s="171"/>
    </row>
    <row r="337" spans="3:3" hidden="1" x14ac:dyDescent="0.25">
      <c r="C337" s="171"/>
    </row>
    <row r="338" spans="3:3" hidden="1" x14ac:dyDescent="0.25">
      <c r="C338" s="171"/>
    </row>
    <row r="339" spans="3:3" hidden="1" x14ac:dyDescent="0.25">
      <c r="C339" s="171"/>
    </row>
    <row r="340" spans="3:3" x14ac:dyDescent="0.25">
      <c r="C340" s="171"/>
    </row>
    <row r="341" spans="3:3" x14ac:dyDescent="0.25">
      <c r="C341" s="171"/>
    </row>
    <row r="342" spans="3:3" x14ac:dyDescent="0.25">
      <c r="C342" s="171"/>
    </row>
    <row r="343" spans="3:3" x14ac:dyDescent="0.25">
      <c r="C343" s="171"/>
    </row>
    <row r="344" spans="3:3" x14ac:dyDescent="0.25">
      <c r="C344" s="171"/>
    </row>
    <row r="345" spans="3:3" x14ac:dyDescent="0.25">
      <c r="C345" s="171"/>
    </row>
    <row r="346" spans="3:3" x14ac:dyDescent="0.25">
      <c r="C346" s="171"/>
    </row>
    <row r="347" spans="3:3" x14ac:dyDescent="0.25">
      <c r="C347" s="171"/>
    </row>
    <row r="348" spans="3:3" x14ac:dyDescent="0.25">
      <c r="C348" s="171"/>
    </row>
    <row r="349" spans="3:3" hidden="1" x14ac:dyDescent="0.25">
      <c r="C349" s="171"/>
    </row>
    <row r="350" spans="3:3" hidden="1" x14ac:dyDescent="0.25">
      <c r="C350" s="171"/>
    </row>
    <row r="351" spans="3:3" x14ac:dyDescent="0.25">
      <c r="C351" s="171"/>
    </row>
    <row r="352" spans="3:3" x14ac:dyDescent="0.25">
      <c r="C352" s="171"/>
    </row>
    <row r="353" spans="3:3" x14ac:dyDescent="0.25">
      <c r="C353" s="171"/>
    </row>
    <row r="354" spans="3:3" x14ac:dyDescent="0.25">
      <c r="C354" s="171"/>
    </row>
    <row r="355" spans="3:3" x14ac:dyDescent="0.25">
      <c r="C355" s="171"/>
    </row>
    <row r="356" spans="3:3" x14ac:dyDescent="0.25">
      <c r="C356" s="171"/>
    </row>
    <row r="357" spans="3:3" hidden="1" x14ac:dyDescent="0.25">
      <c r="C357" s="171"/>
    </row>
    <row r="358" spans="3:3" hidden="1" x14ac:dyDescent="0.25">
      <c r="C358" s="171"/>
    </row>
    <row r="359" spans="3:3" hidden="1" x14ac:dyDescent="0.25">
      <c r="C359" s="171"/>
    </row>
    <row r="360" spans="3:3" ht="15" hidden="1" customHeight="1" x14ac:dyDescent="0.25">
      <c r="C360" s="171"/>
    </row>
    <row r="361" spans="3:3" ht="15" hidden="1" customHeight="1" x14ac:dyDescent="0.25">
      <c r="C361" s="171"/>
    </row>
    <row r="362" spans="3:3" ht="15" hidden="1" customHeight="1" x14ac:dyDescent="0.25">
      <c r="C362" s="171"/>
    </row>
    <row r="363" spans="3:3" ht="15" hidden="1" customHeight="1" x14ac:dyDescent="0.25">
      <c r="C363" s="171"/>
    </row>
    <row r="364" spans="3:3" ht="15" hidden="1" customHeight="1" x14ac:dyDescent="0.25">
      <c r="C364" s="171"/>
    </row>
    <row r="365" spans="3:3" ht="15" hidden="1" customHeight="1" x14ac:dyDescent="0.25">
      <c r="C365" s="171"/>
    </row>
    <row r="366" spans="3:3" ht="15" hidden="1" customHeight="1" x14ac:dyDescent="0.25">
      <c r="C366" s="171"/>
    </row>
    <row r="367" spans="3:3" ht="15" hidden="1" customHeight="1" x14ac:dyDescent="0.25">
      <c r="C367" s="171"/>
    </row>
    <row r="368" spans="3:3" hidden="1" x14ac:dyDescent="0.25">
      <c r="C368" s="171"/>
    </row>
    <row r="369" spans="3:3" hidden="1" x14ac:dyDescent="0.25">
      <c r="C369" s="171"/>
    </row>
    <row r="370" spans="3:3" hidden="1" x14ac:dyDescent="0.25">
      <c r="C370" s="171"/>
    </row>
    <row r="371" spans="3:3" ht="15" hidden="1" customHeight="1" x14ac:dyDescent="0.25">
      <c r="C371" s="171"/>
    </row>
    <row r="372" spans="3:3" ht="15" hidden="1" customHeight="1" x14ac:dyDescent="0.25">
      <c r="C372" s="171"/>
    </row>
    <row r="373" spans="3:3" ht="15" hidden="1" customHeight="1" x14ac:dyDescent="0.25">
      <c r="C373" s="171"/>
    </row>
    <row r="374" spans="3:3" ht="15" hidden="1" customHeight="1" x14ac:dyDescent="0.25">
      <c r="C374" s="171"/>
    </row>
    <row r="375" spans="3:3" ht="15" hidden="1" customHeight="1" x14ac:dyDescent="0.25">
      <c r="C375" s="171"/>
    </row>
    <row r="376" spans="3:3" hidden="1" x14ac:dyDescent="0.25">
      <c r="C376" s="171"/>
    </row>
    <row r="377" spans="3:3" hidden="1" x14ac:dyDescent="0.25">
      <c r="C377" s="171"/>
    </row>
    <row r="378" spans="3:3" hidden="1" x14ac:dyDescent="0.25">
      <c r="C378" s="171"/>
    </row>
    <row r="379" spans="3:3" hidden="1" x14ac:dyDescent="0.25">
      <c r="C379" s="171"/>
    </row>
    <row r="380" spans="3:3" hidden="1" x14ac:dyDescent="0.25">
      <c r="C380" s="171"/>
    </row>
    <row r="381" spans="3:3" hidden="1" x14ac:dyDescent="0.25">
      <c r="C381" s="171"/>
    </row>
    <row r="382" spans="3:3" hidden="1" x14ac:dyDescent="0.25">
      <c r="C382" s="171"/>
    </row>
    <row r="383" spans="3:3" hidden="1" x14ac:dyDescent="0.25">
      <c r="C383" s="171"/>
    </row>
    <row r="384" spans="3:3" hidden="1" x14ac:dyDescent="0.25">
      <c r="C384" s="171"/>
    </row>
    <row r="385" spans="3:3" hidden="1" x14ac:dyDescent="0.25">
      <c r="C385" s="171"/>
    </row>
    <row r="386" spans="3:3" hidden="1" x14ac:dyDescent="0.25">
      <c r="C386" s="171"/>
    </row>
    <row r="387" spans="3:3" hidden="1" x14ac:dyDescent="0.25">
      <c r="C387" s="171"/>
    </row>
    <row r="388" spans="3:3" hidden="1" x14ac:dyDescent="0.25">
      <c r="C388" s="171"/>
    </row>
    <row r="389" spans="3:3" hidden="1" x14ac:dyDescent="0.25">
      <c r="C389" s="171"/>
    </row>
    <row r="390" spans="3:3" hidden="1" x14ac:dyDescent="0.25">
      <c r="C390" s="171"/>
    </row>
    <row r="391" spans="3:3" hidden="1" x14ac:dyDescent="0.25">
      <c r="C391" s="171"/>
    </row>
    <row r="392" spans="3:3" hidden="1" x14ac:dyDescent="0.25">
      <c r="C392" s="171"/>
    </row>
    <row r="393" spans="3:3" hidden="1" x14ac:dyDescent="0.25">
      <c r="C393" s="171"/>
    </row>
    <row r="394" spans="3:3" hidden="1" x14ac:dyDescent="0.25">
      <c r="C394" s="171"/>
    </row>
    <row r="395" spans="3:3" hidden="1" x14ac:dyDescent="0.25">
      <c r="C395" s="171"/>
    </row>
    <row r="396" spans="3:3" hidden="1" x14ac:dyDescent="0.25">
      <c r="C396" s="171"/>
    </row>
    <row r="397" spans="3:3" hidden="1" x14ac:dyDescent="0.25">
      <c r="C397" s="171"/>
    </row>
    <row r="398" spans="3:3" hidden="1" x14ac:dyDescent="0.25">
      <c r="C398" s="171"/>
    </row>
    <row r="399" spans="3:3" hidden="1" x14ac:dyDescent="0.25">
      <c r="C399" s="171"/>
    </row>
    <row r="400" spans="3:3" hidden="1" x14ac:dyDescent="0.25">
      <c r="C400" s="171"/>
    </row>
    <row r="401" spans="3:3" hidden="1" x14ac:dyDescent="0.25">
      <c r="C401" s="171"/>
    </row>
    <row r="402" spans="3:3" hidden="1" x14ac:dyDescent="0.25">
      <c r="C402" s="171"/>
    </row>
    <row r="403" spans="3:3" hidden="1" x14ac:dyDescent="0.25">
      <c r="C403" s="171"/>
    </row>
    <row r="404" spans="3:3" hidden="1" x14ac:dyDescent="0.25">
      <c r="C404" s="171"/>
    </row>
    <row r="405" spans="3:3" hidden="1" x14ac:dyDescent="0.25">
      <c r="C405" s="171"/>
    </row>
    <row r="406" spans="3:3" hidden="1" x14ac:dyDescent="0.25">
      <c r="C406" s="171"/>
    </row>
    <row r="407" spans="3:3" hidden="1" x14ac:dyDescent="0.25">
      <c r="C407" s="171"/>
    </row>
    <row r="408" spans="3:3" hidden="1" x14ac:dyDescent="0.25">
      <c r="C408" s="171"/>
    </row>
    <row r="409" spans="3:3" hidden="1" x14ac:dyDescent="0.25">
      <c r="C409" s="171"/>
    </row>
    <row r="410" spans="3:3" hidden="1" x14ac:dyDescent="0.25">
      <c r="C410" s="171"/>
    </row>
    <row r="411" spans="3:3" hidden="1" x14ac:dyDescent="0.25">
      <c r="C411" s="171"/>
    </row>
    <row r="412" spans="3:3" hidden="1" x14ac:dyDescent="0.25">
      <c r="C412" s="171"/>
    </row>
    <row r="413" spans="3:3" hidden="1" x14ac:dyDescent="0.25">
      <c r="C413" s="171"/>
    </row>
    <row r="414" spans="3:3" hidden="1" x14ac:dyDescent="0.25">
      <c r="C414" s="171"/>
    </row>
    <row r="415" spans="3:3" hidden="1" x14ac:dyDescent="0.25">
      <c r="C415" s="171"/>
    </row>
    <row r="416" spans="3:3" hidden="1" x14ac:dyDescent="0.25">
      <c r="C416" s="171"/>
    </row>
    <row r="417" spans="3:3" hidden="1" x14ac:dyDescent="0.25">
      <c r="C417" s="171"/>
    </row>
    <row r="418" spans="3:3" hidden="1" x14ac:dyDescent="0.25">
      <c r="C418" s="171"/>
    </row>
    <row r="419" spans="3:3" hidden="1" x14ac:dyDescent="0.25">
      <c r="C419" s="171"/>
    </row>
    <row r="420" spans="3:3" hidden="1" x14ac:dyDescent="0.25">
      <c r="C420" s="171"/>
    </row>
    <row r="421" spans="3:3" hidden="1" x14ac:dyDescent="0.25">
      <c r="C421" s="171"/>
    </row>
    <row r="422" spans="3:3" hidden="1" x14ac:dyDescent="0.25">
      <c r="C422" s="171"/>
    </row>
    <row r="423" spans="3:3" hidden="1" x14ac:dyDescent="0.25">
      <c r="C423" s="171"/>
    </row>
    <row r="424" spans="3:3" hidden="1" x14ac:dyDescent="0.25">
      <c r="C424" s="171"/>
    </row>
    <row r="425" spans="3:3" hidden="1" x14ac:dyDescent="0.25">
      <c r="C425" s="171"/>
    </row>
    <row r="426" spans="3:3" hidden="1" x14ac:dyDescent="0.25">
      <c r="C426" s="171"/>
    </row>
    <row r="427" spans="3:3" hidden="1" x14ac:dyDescent="0.25">
      <c r="C427" s="171"/>
    </row>
    <row r="428" spans="3:3" hidden="1" x14ac:dyDescent="0.25">
      <c r="C428" s="171"/>
    </row>
    <row r="429" spans="3:3" hidden="1" x14ac:dyDescent="0.25">
      <c r="C429" s="171"/>
    </row>
    <row r="430" spans="3:3" hidden="1" x14ac:dyDescent="0.25">
      <c r="C430" s="171"/>
    </row>
    <row r="431" spans="3:3" hidden="1" x14ac:dyDescent="0.25">
      <c r="C431" s="171"/>
    </row>
    <row r="432" spans="3:3" hidden="1" x14ac:dyDescent="0.25">
      <c r="C432" s="171"/>
    </row>
    <row r="433" spans="3:3" hidden="1" x14ac:dyDescent="0.25">
      <c r="C433" s="171"/>
    </row>
    <row r="434" spans="3:3" hidden="1" x14ac:dyDescent="0.25">
      <c r="C434" s="171"/>
    </row>
    <row r="435" spans="3:3" hidden="1" x14ac:dyDescent="0.25">
      <c r="C435" s="171"/>
    </row>
    <row r="436" spans="3:3" hidden="1" x14ac:dyDescent="0.25">
      <c r="C436" s="171"/>
    </row>
    <row r="437" spans="3:3" hidden="1" x14ac:dyDescent="0.25">
      <c r="C437" s="171"/>
    </row>
    <row r="438" spans="3:3" hidden="1" x14ac:dyDescent="0.25">
      <c r="C438" s="171"/>
    </row>
    <row r="439" spans="3:3" hidden="1" x14ac:dyDescent="0.25">
      <c r="C439" s="171"/>
    </row>
    <row r="440" spans="3:3" hidden="1" x14ac:dyDescent="0.25">
      <c r="C440" s="171"/>
    </row>
    <row r="441" spans="3:3" hidden="1" x14ac:dyDescent="0.25">
      <c r="C441" s="171"/>
    </row>
    <row r="442" spans="3:3" hidden="1" x14ac:dyDescent="0.25">
      <c r="C442" s="171"/>
    </row>
    <row r="443" spans="3:3" hidden="1" x14ac:dyDescent="0.25">
      <c r="C443" s="171"/>
    </row>
    <row r="444" spans="3:3" hidden="1" x14ac:dyDescent="0.25">
      <c r="C444" s="171"/>
    </row>
    <row r="445" spans="3:3" hidden="1" x14ac:dyDescent="0.25">
      <c r="C445" s="171"/>
    </row>
    <row r="446" spans="3:3" hidden="1" x14ac:dyDescent="0.25">
      <c r="C446" s="171"/>
    </row>
    <row r="447" spans="3:3" hidden="1" x14ac:dyDescent="0.25">
      <c r="C447" s="171"/>
    </row>
    <row r="448" spans="3:3" hidden="1" x14ac:dyDescent="0.25">
      <c r="C448" s="171"/>
    </row>
    <row r="449" spans="3:3" hidden="1" x14ac:dyDescent="0.25">
      <c r="C449" s="171"/>
    </row>
    <row r="450" spans="3:3" hidden="1" x14ac:dyDescent="0.25">
      <c r="C450" s="171"/>
    </row>
    <row r="451" spans="3:3" hidden="1" x14ac:dyDescent="0.25">
      <c r="C451" s="171"/>
    </row>
    <row r="452" spans="3:3" hidden="1" x14ac:dyDescent="0.25">
      <c r="C452" s="171"/>
    </row>
    <row r="453" spans="3:3" hidden="1" x14ac:dyDescent="0.25">
      <c r="C453" s="171"/>
    </row>
    <row r="454" spans="3:3" hidden="1" x14ac:dyDescent="0.25">
      <c r="C454" s="171"/>
    </row>
    <row r="455" spans="3:3" hidden="1" x14ac:dyDescent="0.25">
      <c r="C455" s="171"/>
    </row>
    <row r="456" spans="3:3" hidden="1" x14ac:dyDescent="0.25">
      <c r="C456" s="171"/>
    </row>
    <row r="457" spans="3:3" hidden="1" x14ac:dyDescent="0.25">
      <c r="C457" s="171"/>
    </row>
    <row r="458" spans="3:3" hidden="1" x14ac:dyDescent="0.25">
      <c r="C458" s="171"/>
    </row>
    <row r="459" spans="3:3" hidden="1" x14ac:dyDescent="0.25">
      <c r="C459" s="171"/>
    </row>
    <row r="460" spans="3:3" hidden="1" x14ac:dyDescent="0.25">
      <c r="C460" s="171"/>
    </row>
    <row r="461" spans="3:3" hidden="1" x14ac:dyDescent="0.25">
      <c r="C461" s="171"/>
    </row>
    <row r="462" spans="3:3" hidden="1" x14ac:dyDescent="0.25">
      <c r="C462" s="171"/>
    </row>
    <row r="463" spans="3:3" hidden="1" x14ac:dyDescent="0.25">
      <c r="C463" s="171"/>
    </row>
    <row r="464" spans="3:3" hidden="1" x14ac:dyDescent="0.25">
      <c r="C464" s="171"/>
    </row>
    <row r="465" spans="3:3" hidden="1" x14ac:dyDescent="0.25">
      <c r="C465" s="171"/>
    </row>
    <row r="466" spans="3:3" hidden="1" x14ac:dyDescent="0.25">
      <c r="C466" s="171"/>
    </row>
    <row r="467" spans="3:3" hidden="1" x14ac:dyDescent="0.25">
      <c r="C467" s="171"/>
    </row>
    <row r="468" spans="3:3" hidden="1" x14ac:dyDescent="0.25">
      <c r="C468" s="171"/>
    </row>
    <row r="469" spans="3:3" hidden="1" x14ac:dyDescent="0.25">
      <c r="C469" s="171"/>
    </row>
    <row r="470" spans="3:3" hidden="1" x14ac:dyDescent="0.25">
      <c r="C470" s="171"/>
    </row>
    <row r="471" spans="3:3" hidden="1" x14ac:dyDescent="0.25">
      <c r="C471" s="171"/>
    </row>
    <row r="472" spans="3:3" hidden="1" x14ac:dyDescent="0.25">
      <c r="C472" s="171"/>
    </row>
    <row r="473" spans="3:3" hidden="1" x14ac:dyDescent="0.25">
      <c r="C473" s="171"/>
    </row>
    <row r="474" spans="3:3" hidden="1" x14ac:dyDescent="0.25">
      <c r="C474" s="171"/>
    </row>
    <row r="475" spans="3:3" hidden="1" x14ac:dyDescent="0.25">
      <c r="C475" s="171"/>
    </row>
    <row r="476" spans="3:3" hidden="1" x14ac:dyDescent="0.25">
      <c r="C476" s="171"/>
    </row>
    <row r="477" spans="3:3" hidden="1" x14ac:dyDescent="0.25">
      <c r="C477" s="171"/>
    </row>
    <row r="478" spans="3:3" hidden="1" x14ac:dyDescent="0.25">
      <c r="C478" s="171"/>
    </row>
    <row r="479" spans="3:3" hidden="1" x14ac:dyDescent="0.25">
      <c r="C479" s="171"/>
    </row>
    <row r="480" spans="3:3" hidden="1" x14ac:dyDescent="0.25">
      <c r="C480" s="171"/>
    </row>
    <row r="481" spans="3:3" hidden="1" x14ac:dyDescent="0.25">
      <c r="C481" s="171"/>
    </row>
    <row r="482" spans="3:3" hidden="1" x14ac:dyDescent="0.25">
      <c r="C482" s="171"/>
    </row>
    <row r="483" spans="3:3" hidden="1" x14ac:dyDescent="0.25">
      <c r="C483" s="171"/>
    </row>
    <row r="484" spans="3:3" hidden="1" x14ac:dyDescent="0.25">
      <c r="C484" s="171"/>
    </row>
    <row r="485" spans="3:3" hidden="1" x14ac:dyDescent="0.25">
      <c r="C485" s="171"/>
    </row>
    <row r="486" spans="3:3" hidden="1" x14ac:dyDescent="0.25">
      <c r="C486" s="171"/>
    </row>
    <row r="487" spans="3:3" hidden="1" x14ac:dyDescent="0.25">
      <c r="C487" s="171"/>
    </row>
    <row r="488" spans="3:3" hidden="1" x14ac:dyDescent="0.25">
      <c r="C488" s="171"/>
    </row>
    <row r="489" spans="3:3" hidden="1" x14ac:dyDescent="0.25">
      <c r="C489" s="171"/>
    </row>
    <row r="490" spans="3:3" hidden="1" x14ac:dyDescent="0.25">
      <c r="C490" s="171"/>
    </row>
    <row r="491" spans="3:3" hidden="1" x14ac:dyDescent="0.25">
      <c r="C491" s="171"/>
    </row>
    <row r="492" spans="3:3" hidden="1" x14ac:dyDescent="0.25">
      <c r="C492" s="171"/>
    </row>
    <row r="493" spans="3:3" hidden="1" x14ac:dyDescent="0.25">
      <c r="C493" s="171"/>
    </row>
    <row r="494" spans="3:3" hidden="1" x14ac:dyDescent="0.25">
      <c r="C494" s="171"/>
    </row>
    <row r="495" spans="3:3" hidden="1" x14ac:dyDescent="0.25">
      <c r="C495" s="171"/>
    </row>
    <row r="496" spans="3:3" hidden="1" x14ac:dyDescent="0.25">
      <c r="C496" s="171"/>
    </row>
    <row r="497" spans="3:3" hidden="1" x14ac:dyDescent="0.25">
      <c r="C497" s="171"/>
    </row>
    <row r="498" spans="3:3" hidden="1" x14ac:dyDescent="0.25">
      <c r="C498" s="171"/>
    </row>
    <row r="499" spans="3:3" hidden="1" x14ac:dyDescent="0.25">
      <c r="C499" s="171"/>
    </row>
    <row r="500" spans="3:3" hidden="1" x14ac:dyDescent="0.25">
      <c r="C500" s="171"/>
    </row>
    <row r="501" spans="3:3" hidden="1" x14ac:dyDescent="0.25">
      <c r="C501" s="171"/>
    </row>
    <row r="502" spans="3:3" hidden="1" x14ac:dyDescent="0.25">
      <c r="C502" s="171"/>
    </row>
    <row r="503" spans="3:3" hidden="1" x14ac:dyDescent="0.25">
      <c r="C503" s="171"/>
    </row>
    <row r="504" spans="3:3" hidden="1" x14ac:dyDescent="0.25">
      <c r="C504" s="171"/>
    </row>
    <row r="505" spans="3:3" hidden="1" x14ac:dyDescent="0.25">
      <c r="C505" s="171"/>
    </row>
    <row r="506" spans="3:3" hidden="1" x14ac:dyDescent="0.25">
      <c r="C506" s="171"/>
    </row>
    <row r="507" spans="3:3" hidden="1" x14ac:dyDescent="0.25">
      <c r="C507" s="171"/>
    </row>
    <row r="508" spans="3:3" hidden="1" x14ac:dyDescent="0.25">
      <c r="C508" s="171"/>
    </row>
    <row r="509" spans="3:3" hidden="1" x14ac:dyDescent="0.25">
      <c r="C509" s="171"/>
    </row>
    <row r="510" spans="3:3" hidden="1" x14ac:dyDescent="0.25">
      <c r="C510" s="171"/>
    </row>
    <row r="511" spans="3:3" hidden="1" x14ac:dyDescent="0.25">
      <c r="C511" s="171"/>
    </row>
    <row r="512" spans="3:3" hidden="1" x14ac:dyDescent="0.25">
      <c r="C512" s="171"/>
    </row>
    <row r="513" spans="3:3" hidden="1" x14ac:dyDescent="0.25">
      <c r="C513" s="171"/>
    </row>
    <row r="514" spans="3:3" hidden="1" x14ac:dyDescent="0.25">
      <c r="C514" s="171"/>
    </row>
    <row r="515" spans="3:3" hidden="1" x14ac:dyDescent="0.25">
      <c r="C515" s="171"/>
    </row>
    <row r="516" spans="3:3" hidden="1" x14ac:dyDescent="0.25">
      <c r="C516" s="171"/>
    </row>
    <row r="517" spans="3:3" hidden="1" x14ac:dyDescent="0.25">
      <c r="C517" s="171"/>
    </row>
    <row r="518" spans="3:3" hidden="1" x14ac:dyDescent="0.25">
      <c r="C518" s="171"/>
    </row>
    <row r="519" spans="3:3" hidden="1" x14ac:dyDescent="0.25">
      <c r="C519" s="171"/>
    </row>
    <row r="520" spans="3:3" hidden="1" x14ac:dyDescent="0.25">
      <c r="C520" s="171"/>
    </row>
    <row r="521" spans="3:3" hidden="1" x14ac:dyDescent="0.25">
      <c r="C521" s="171"/>
    </row>
    <row r="522" spans="3:3" hidden="1" x14ac:dyDescent="0.25">
      <c r="C522" s="171"/>
    </row>
    <row r="523" spans="3:3" hidden="1" x14ac:dyDescent="0.25">
      <c r="C523" s="171"/>
    </row>
    <row r="524" spans="3:3" hidden="1" x14ac:dyDescent="0.25">
      <c r="C524" s="171"/>
    </row>
    <row r="525" spans="3:3" hidden="1" x14ac:dyDescent="0.25">
      <c r="C525" s="171"/>
    </row>
    <row r="526" spans="3:3" hidden="1" x14ac:dyDescent="0.25">
      <c r="C526" s="171"/>
    </row>
    <row r="527" spans="3:3" hidden="1" x14ac:dyDescent="0.25">
      <c r="C527" s="171"/>
    </row>
    <row r="528" spans="3:3" hidden="1" x14ac:dyDescent="0.25">
      <c r="C528" s="171"/>
    </row>
    <row r="529" spans="3:3" hidden="1" x14ac:dyDescent="0.25">
      <c r="C529" s="171"/>
    </row>
    <row r="530" spans="3:3" hidden="1" x14ac:dyDescent="0.25">
      <c r="C530" s="171"/>
    </row>
    <row r="531" spans="3:3" hidden="1" x14ac:dyDescent="0.25">
      <c r="C531" s="171"/>
    </row>
    <row r="532" spans="3:3" hidden="1" x14ac:dyDescent="0.25">
      <c r="C532" s="171"/>
    </row>
    <row r="533" spans="3:3" hidden="1" x14ac:dyDescent="0.25">
      <c r="C533" s="171"/>
    </row>
    <row r="534" spans="3:3" hidden="1" x14ac:dyDescent="0.25">
      <c r="C534" s="171"/>
    </row>
    <row r="535" spans="3:3" hidden="1" x14ac:dyDescent="0.25">
      <c r="C535" s="171"/>
    </row>
    <row r="536" spans="3:3" hidden="1" x14ac:dyDescent="0.25">
      <c r="C536" s="171"/>
    </row>
    <row r="537" spans="3:3" hidden="1" x14ac:dyDescent="0.25">
      <c r="C537" s="171"/>
    </row>
    <row r="538" spans="3:3" hidden="1" x14ac:dyDescent="0.25">
      <c r="C538" s="171"/>
    </row>
    <row r="539" spans="3:3" hidden="1" x14ac:dyDescent="0.25">
      <c r="C539" s="171"/>
    </row>
    <row r="540" spans="3:3" hidden="1" x14ac:dyDescent="0.25">
      <c r="C540" s="171"/>
    </row>
    <row r="541" spans="3:3" hidden="1" x14ac:dyDescent="0.25">
      <c r="C541" s="171"/>
    </row>
    <row r="542" spans="3:3" hidden="1" x14ac:dyDescent="0.25">
      <c r="C542" s="171"/>
    </row>
    <row r="543" spans="3:3" hidden="1" x14ac:dyDescent="0.25">
      <c r="C543" s="171"/>
    </row>
    <row r="544" spans="3:3" hidden="1" x14ac:dyDescent="0.25">
      <c r="C544" s="171"/>
    </row>
    <row r="545" spans="3:3" hidden="1" x14ac:dyDescent="0.25">
      <c r="C545" s="171"/>
    </row>
    <row r="546" spans="3:3" hidden="1" x14ac:dyDescent="0.25">
      <c r="C546" s="171"/>
    </row>
    <row r="547" spans="3:3" hidden="1" x14ac:dyDescent="0.25">
      <c r="C547" s="171"/>
    </row>
    <row r="548" spans="3:3" hidden="1" x14ac:dyDescent="0.25">
      <c r="C548" s="171"/>
    </row>
    <row r="549" spans="3:3" hidden="1" x14ac:dyDescent="0.25">
      <c r="C549" s="171"/>
    </row>
    <row r="550" spans="3:3" hidden="1" x14ac:dyDescent="0.25">
      <c r="C550" s="171"/>
    </row>
    <row r="551" spans="3:3" hidden="1" x14ac:dyDescent="0.25">
      <c r="C551" s="171"/>
    </row>
    <row r="552" spans="3:3" hidden="1" x14ac:dyDescent="0.25">
      <c r="C552" s="171"/>
    </row>
    <row r="553" spans="3:3" hidden="1" x14ac:dyDescent="0.25">
      <c r="C553" s="171"/>
    </row>
    <row r="554" spans="3:3" hidden="1" x14ac:dyDescent="0.25">
      <c r="C554" s="171"/>
    </row>
    <row r="555" spans="3:3" hidden="1" x14ac:dyDescent="0.25">
      <c r="C555" s="171"/>
    </row>
    <row r="556" spans="3:3" hidden="1" x14ac:dyDescent="0.25">
      <c r="C556" s="171"/>
    </row>
    <row r="557" spans="3:3" hidden="1" x14ac:dyDescent="0.25">
      <c r="C557" s="171"/>
    </row>
    <row r="558" spans="3:3" hidden="1" x14ac:dyDescent="0.25">
      <c r="C558" s="171"/>
    </row>
    <row r="559" spans="3:3" hidden="1" x14ac:dyDescent="0.25">
      <c r="C559" s="171"/>
    </row>
    <row r="560" spans="3:3" hidden="1" x14ac:dyDescent="0.25">
      <c r="C560" s="171"/>
    </row>
    <row r="561" spans="3:3" hidden="1" x14ac:dyDescent="0.25">
      <c r="C561" s="171"/>
    </row>
    <row r="562" spans="3:3" hidden="1" x14ac:dyDescent="0.25">
      <c r="C562" s="171"/>
    </row>
    <row r="563" spans="3:3" hidden="1" x14ac:dyDescent="0.25">
      <c r="C563" s="171"/>
    </row>
    <row r="564" spans="3:3" hidden="1" x14ac:dyDescent="0.25">
      <c r="C564" s="171"/>
    </row>
    <row r="565" spans="3:3" hidden="1" x14ac:dyDescent="0.25">
      <c r="C565" s="171"/>
    </row>
    <row r="566" spans="3:3" hidden="1" x14ac:dyDescent="0.25">
      <c r="C566" s="171"/>
    </row>
    <row r="567" spans="3:3" hidden="1" x14ac:dyDescent="0.25">
      <c r="C567" s="171"/>
    </row>
    <row r="568" spans="3:3" hidden="1" x14ac:dyDescent="0.25">
      <c r="C568" s="171"/>
    </row>
    <row r="569" spans="3:3" hidden="1" x14ac:dyDescent="0.25">
      <c r="C569" s="171"/>
    </row>
    <row r="570" spans="3:3" hidden="1" x14ac:dyDescent="0.25">
      <c r="C570" s="171"/>
    </row>
    <row r="571" spans="3:3" hidden="1" x14ac:dyDescent="0.25">
      <c r="C571" s="171"/>
    </row>
    <row r="572" spans="3:3" hidden="1" x14ac:dyDescent="0.25">
      <c r="C572" s="171"/>
    </row>
    <row r="573" spans="3:3" hidden="1" x14ac:dyDescent="0.25">
      <c r="C573" s="171"/>
    </row>
    <row r="574" spans="3:3" hidden="1" x14ac:dyDescent="0.25">
      <c r="C574" s="171"/>
    </row>
    <row r="575" spans="3:3" hidden="1" x14ac:dyDescent="0.25">
      <c r="C575" s="171"/>
    </row>
    <row r="576" spans="3:3" hidden="1" x14ac:dyDescent="0.25">
      <c r="C576" s="171"/>
    </row>
    <row r="577" spans="3:3" hidden="1" x14ac:dyDescent="0.25">
      <c r="C577" s="171"/>
    </row>
    <row r="578" spans="3:3" hidden="1" x14ac:dyDescent="0.25">
      <c r="C578" s="171"/>
    </row>
    <row r="579" spans="3:3" hidden="1" x14ac:dyDescent="0.25">
      <c r="C579" s="171"/>
    </row>
    <row r="580" spans="3:3" hidden="1" x14ac:dyDescent="0.25">
      <c r="C580" s="171"/>
    </row>
    <row r="581" spans="3:3" hidden="1" x14ac:dyDescent="0.25">
      <c r="C581" s="171"/>
    </row>
    <row r="582" spans="3:3" hidden="1" x14ac:dyDescent="0.25">
      <c r="C582" s="171"/>
    </row>
    <row r="583" spans="3:3" hidden="1" x14ac:dyDescent="0.25">
      <c r="C583" s="171"/>
    </row>
    <row r="584" spans="3:3" hidden="1" x14ac:dyDescent="0.25">
      <c r="C584" s="171"/>
    </row>
    <row r="585" spans="3:3" hidden="1" x14ac:dyDescent="0.25">
      <c r="C585" s="171"/>
    </row>
    <row r="586" spans="3:3" hidden="1" x14ac:dyDescent="0.25">
      <c r="C586" s="171"/>
    </row>
    <row r="587" spans="3:3" hidden="1" x14ac:dyDescent="0.25">
      <c r="C587" s="171"/>
    </row>
    <row r="588" spans="3:3" hidden="1" x14ac:dyDescent="0.25">
      <c r="C588" s="171"/>
    </row>
    <row r="589" spans="3:3" hidden="1" x14ac:dyDescent="0.25">
      <c r="C589" s="171"/>
    </row>
    <row r="590" spans="3:3" hidden="1" x14ac:dyDescent="0.25">
      <c r="C590" s="171"/>
    </row>
    <row r="591" spans="3:3" hidden="1" x14ac:dyDescent="0.25">
      <c r="C591" s="171"/>
    </row>
    <row r="592" spans="3:3" hidden="1" x14ac:dyDescent="0.25">
      <c r="C592" s="171"/>
    </row>
    <row r="593" spans="3:3" hidden="1" x14ac:dyDescent="0.25">
      <c r="C593" s="171"/>
    </row>
    <row r="594" spans="3:3" hidden="1" x14ac:dyDescent="0.25">
      <c r="C594" s="171"/>
    </row>
    <row r="595" spans="3:3" hidden="1" x14ac:dyDescent="0.25">
      <c r="C595" s="171"/>
    </row>
    <row r="596" spans="3:3" hidden="1" x14ac:dyDescent="0.25">
      <c r="C596" s="171"/>
    </row>
    <row r="597" spans="3:3" hidden="1" x14ac:dyDescent="0.25">
      <c r="C597" s="171"/>
    </row>
    <row r="598" spans="3:3" hidden="1" x14ac:dyDescent="0.25">
      <c r="C598" s="171"/>
    </row>
    <row r="599" spans="3:3" hidden="1" x14ac:dyDescent="0.25">
      <c r="C599" s="171"/>
    </row>
    <row r="600" spans="3:3" hidden="1" x14ac:dyDescent="0.25">
      <c r="C600" s="171"/>
    </row>
    <row r="601" spans="3:3" hidden="1" x14ac:dyDescent="0.25">
      <c r="C601" s="171"/>
    </row>
    <row r="602" spans="3:3" hidden="1" x14ac:dyDescent="0.25">
      <c r="C602" s="171"/>
    </row>
    <row r="603" spans="3:3" hidden="1" x14ac:dyDescent="0.25">
      <c r="C603" s="171"/>
    </row>
    <row r="604" spans="3:3" hidden="1" x14ac:dyDescent="0.25">
      <c r="C604" s="171"/>
    </row>
    <row r="605" spans="3:3" hidden="1" x14ac:dyDescent="0.25">
      <c r="C605" s="171"/>
    </row>
    <row r="606" spans="3:3" hidden="1" x14ac:dyDescent="0.25">
      <c r="C606" s="171"/>
    </row>
    <row r="607" spans="3:3" hidden="1" x14ac:dyDescent="0.25">
      <c r="C607" s="171"/>
    </row>
    <row r="608" spans="3:3" hidden="1" x14ac:dyDescent="0.25">
      <c r="C608" s="171"/>
    </row>
    <row r="609" spans="3:3" hidden="1" x14ac:dyDescent="0.25">
      <c r="C609" s="171"/>
    </row>
    <row r="610" spans="3:3" hidden="1" x14ac:dyDescent="0.25">
      <c r="C610" s="171"/>
    </row>
    <row r="611" spans="3:3" hidden="1" x14ac:dyDescent="0.25">
      <c r="C611" s="171"/>
    </row>
    <row r="612" spans="3:3" hidden="1" x14ac:dyDescent="0.25">
      <c r="C612" s="171"/>
    </row>
    <row r="613" spans="3:3" hidden="1" x14ac:dyDescent="0.25">
      <c r="C613" s="171"/>
    </row>
    <row r="614" spans="3:3" hidden="1" x14ac:dyDescent="0.25">
      <c r="C614" s="171"/>
    </row>
    <row r="615" spans="3:3" hidden="1" x14ac:dyDescent="0.25">
      <c r="C615" s="171"/>
    </row>
    <row r="616" spans="3:3" hidden="1" x14ac:dyDescent="0.25">
      <c r="C616" s="171"/>
    </row>
    <row r="617" spans="3:3" hidden="1" x14ac:dyDescent="0.25">
      <c r="C617" s="171"/>
    </row>
    <row r="618" spans="3:3" hidden="1" x14ac:dyDescent="0.25">
      <c r="C618" s="171"/>
    </row>
    <row r="619" spans="3:3" hidden="1" x14ac:dyDescent="0.25">
      <c r="C619" s="171"/>
    </row>
    <row r="620" spans="3:3" hidden="1" x14ac:dyDescent="0.25">
      <c r="C620" s="171"/>
    </row>
    <row r="621" spans="3:3" hidden="1" x14ac:dyDescent="0.25">
      <c r="C621" s="171"/>
    </row>
    <row r="622" spans="3:3" hidden="1" x14ac:dyDescent="0.25">
      <c r="C622" s="171"/>
    </row>
    <row r="623" spans="3:3" hidden="1" x14ac:dyDescent="0.25">
      <c r="C623" s="171"/>
    </row>
    <row r="624" spans="3:3" hidden="1" x14ac:dyDescent="0.25">
      <c r="C624" s="171"/>
    </row>
    <row r="625" spans="3:3" hidden="1" x14ac:dyDescent="0.25">
      <c r="C625" s="171"/>
    </row>
    <row r="626" spans="3:3" hidden="1" x14ac:dyDescent="0.25">
      <c r="C626" s="171"/>
    </row>
    <row r="627" spans="3:3" hidden="1" x14ac:dyDescent="0.25">
      <c r="C627" s="171"/>
    </row>
    <row r="628" spans="3:3" hidden="1" x14ac:dyDescent="0.25">
      <c r="C628" s="171"/>
    </row>
    <row r="629" spans="3:3" hidden="1" x14ac:dyDescent="0.25">
      <c r="C629" s="171"/>
    </row>
    <row r="630" spans="3:3" hidden="1" x14ac:dyDescent="0.25">
      <c r="C630" s="171"/>
    </row>
    <row r="631" spans="3:3" hidden="1" x14ac:dyDescent="0.25">
      <c r="C631" s="171"/>
    </row>
    <row r="632" spans="3:3" hidden="1" x14ac:dyDescent="0.25">
      <c r="C632" s="171"/>
    </row>
    <row r="633" spans="3:3" hidden="1" x14ac:dyDescent="0.25">
      <c r="C633" s="171"/>
    </row>
    <row r="634" spans="3:3" hidden="1" x14ac:dyDescent="0.25">
      <c r="C634" s="171"/>
    </row>
    <row r="635" spans="3:3" hidden="1" x14ac:dyDescent="0.25">
      <c r="C635" s="171"/>
    </row>
    <row r="636" spans="3:3" hidden="1" x14ac:dyDescent="0.25">
      <c r="C636" s="171"/>
    </row>
    <row r="637" spans="3:3" hidden="1" x14ac:dyDescent="0.25">
      <c r="C637" s="171"/>
    </row>
    <row r="638" spans="3:3" hidden="1" x14ac:dyDescent="0.25">
      <c r="C638" s="171"/>
    </row>
    <row r="639" spans="3:3" hidden="1" x14ac:dyDescent="0.25">
      <c r="C639" s="171"/>
    </row>
    <row r="640" spans="3:3" hidden="1" x14ac:dyDescent="0.25">
      <c r="C640" s="171"/>
    </row>
    <row r="641" spans="3:3" hidden="1" x14ac:dyDescent="0.25">
      <c r="C641" s="171"/>
    </row>
    <row r="642" spans="3:3" hidden="1" x14ac:dyDescent="0.25">
      <c r="C642" s="171"/>
    </row>
    <row r="643" spans="3:3" hidden="1" x14ac:dyDescent="0.25">
      <c r="C643" s="171"/>
    </row>
    <row r="644" spans="3:3" hidden="1" x14ac:dyDescent="0.25">
      <c r="C644" s="171"/>
    </row>
    <row r="645" spans="3:3" hidden="1" x14ac:dyDescent="0.25">
      <c r="C645" s="171"/>
    </row>
    <row r="646" spans="3:3" hidden="1" x14ac:dyDescent="0.25">
      <c r="C646" s="171"/>
    </row>
    <row r="647" spans="3:3" hidden="1" x14ac:dyDescent="0.25">
      <c r="C647" s="171"/>
    </row>
    <row r="648" spans="3:3" hidden="1" x14ac:dyDescent="0.25">
      <c r="C648" s="171"/>
    </row>
    <row r="649" spans="3:3" hidden="1" x14ac:dyDescent="0.25">
      <c r="C649" s="171"/>
    </row>
    <row r="650" spans="3:3" hidden="1" x14ac:dyDescent="0.25">
      <c r="C650" s="171"/>
    </row>
    <row r="651" spans="3:3" hidden="1" x14ac:dyDescent="0.25">
      <c r="C651" s="171"/>
    </row>
    <row r="652" spans="3:3" hidden="1" x14ac:dyDescent="0.25">
      <c r="C652" s="171"/>
    </row>
    <row r="653" spans="3:3" hidden="1" x14ac:dyDescent="0.25">
      <c r="C653" s="171"/>
    </row>
    <row r="654" spans="3:3" hidden="1" x14ac:dyDescent="0.25">
      <c r="C654" s="171"/>
    </row>
    <row r="655" spans="3:3" hidden="1" x14ac:dyDescent="0.25">
      <c r="C655" s="171"/>
    </row>
    <row r="656" spans="3:3" hidden="1" x14ac:dyDescent="0.25">
      <c r="C656" s="171"/>
    </row>
    <row r="657" spans="3:3" ht="15" hidden="1" customHeight="1" x14ac:dyDescent="0.25">
      <c r="C657" s="171"/>
    </row>
    <row r="658" spans="3:3" ht="15" hidden="1" customHeight="1" x14ac:dyDescent="0.25">
      <c r="C658" s="171"/>
    </row>
    <row r="659" spans="3:3" ht="15" hidden="1" customHeight="1" x14ac:dyDescent="0.25">
      <c r="C659" s="171"/>
    </row>
    <row r="660" spans="3:3" ht="15" hidden="1" customHeight="1" x14ac:dyDescent="0.25">
      <c r="C660" s="171"/>
    </row>
    <row r="661" spans="3:3" ht="15" hidden="1" customHeight="1" x14ac:dyDescent="0.25">
      <c r="C661" s="171"/>
    </row>
    <row r="662" spans="3:3" ht="15" hidden="1" customHeight="1" x14ac:dyDescent="0.25">
      <c r="C662" s="171"/>
    </row>
    <row r="663" spans="3:3" ht="15" hidden="1" customHeight="1" x14ac:dyDescent="0.25">
      <c r="C663" s="171"/>
    </row>
    <row r="664" spans="3:3" ht="15" hidden="1" customHeight="1" x14ac:dyDescent="0.25">
      <c r="C664" s="171"/>
    </row>
    <row r="665" spans="3:3" hidden="1" x14ac:dyDescent="0.25">
      <c r="C665" s="171"/>
    </row>
    <row r="666" spans="3:3" hidden="1" x14ac:dyDescent="0.25">
      <c r="C666" s="171"/>
    </row>
    <row r="667" spans="3:3" hidden="1" x14ac:dyDescent="0.25">
      <c r="C667" s="171"/>
    </row>
    <row r="668" spans="3:3" hidden="1" x14ac:dyDescent="0.25">
      <c r="C668" s="171"/>
    </row>
    <row r="669" spans="3:3" hidden="1" x14ac:dyDescent="0.25">
      <c r="C669" s="171"/>
    </row>
    <row r="670" spans="3:3" hidden="1" x14ac:dyDescent="0.25">
      <c r="C670" s="171"/>
    </row>
    <row r="671" spans="3:3" hidden="1" x14ac:dyDescent="0.25">
      <c r="C671" s="171"/>
    </row>
    <row r="672" spans="3:3" hidden="1" x14ac:dyDescent="0.25">
      <c r="C672" s="171"/>
    </row>
    <row r="673" spans="3:3" hidden="1" x14ac:dyDescent="0.25">
      <c r="C673" s="171"/>
    </row>
    <row r="674" spans="3:3" hidden="1" x14ac:dyDescent="0.25">
      <c r="C674" s="171"/>
    </row>
    <row r="675" spans="3:3" hidden="1" x14ac:dyDescent="0.25">
      <c r="C675" s="171"/>
    </row>
    <row r="676" spans="3:3" hidden="1" x14ac:dyDescent="0.25">
      <c r="C676" s="171"/>
    </row>
    <row r="677" spans="3:3" hidden="1" x14ac:dyDescent="0.25">
      <c r="C677" s="171"/>
    </row>
    <row r="678" spans="3:3" hidden="1" x14ac:dyDescent="0.25">
      <c r="C678" s="171"/>
    </row>
    <row r="679" spans="3:3" hidden="1" x14ac:dyDescent="0.25">
      <c r="C679" s="171"/>
    </row>
    <row r="680" spans="3:3" hidden="1" x14ac:dyDescent="0.25">
      <c r="C680" s="171"/>
    </row>
    <row r="681" spans="3:3" hidden="1" x14ac:dyDescent="0.25">
      <c r="C681" s="171"/>
    </row>
    <row r="682" spans="3:3" hidden="1" x14ac:dyDescent="0.25">
      <c r="C682" s="171"/>
    </row>
    <row r="683" spans="3:3" hidden="1" x14ac:dyDescent="0.25">
      <c r="C683" s="171"/>
    </row>
    <row r="684" spans="3:3" hidden="1" x14ac:dyDescent="0.25">
      <c r="C684" s="171"/>
    </row>
    <row r="685" spans="3:3" hidden="1" x14ac:dyDescent="0.25">
      <c r="C685" s="171"/>
    </row>
    <row r="686" spans="3:3" hidden="1" x14ac:dyDescent="0.25">
      <c r="C686" s="171"/>
    </row>
    <row r="687" spans="3:3" hidden="1" x14ac:dyDescent="0.25">
      <c r="C687" s="171"/>
    </row>
    <row r="688" spans="3:3" hidden="1" x14ac:dyDescent="0.25">
      <c r="C688" s="171"/>
    </row>
    <row r="689" spans="3:3" hidden="1" x14ac:dyDescent="0.25">
      <c r="C689" s="171"/>
    </row>
    <row r="690" spans="3:3" hidden="1" x14ac:dyDescent="0.25">
      <c r="C690" s="171"/>
    </row>
    <row r="691" spans="3:3" hidden="1" x14ac:dyDescent="0.25">
      <c r="C691" s="171"/>
    </row>
    <row r="692" spans="3:3" hidden="1" x14ac:dyDescent="0.25">
      <c r="C692" s="171"/>
    </row>
    <row r="693" spans="3:3" hidden="1" x14ac:dyDescent="0.25">
      <c r="C693" s="171"/>
    </row>
    <row r="694" spans="3:3" hidden="1" x14ac:dyDescent="0.25">
      <c r="C694" s="171"/>
    </row>
    <row r="695" spans="3:3" hidden="1" x14ac:dyDescent="0.25">
      <c r="C695" s="171"/>
    </row>
    <row r="696" spans="3:3" hidden="1" x14ac:dyDescent="0.25">
      <c r="C696" s="171"/>
    </row>
    <row r="697" spans="3:3" hidden="1" x14ac:dyDescent="0.25">
      <c r="C697" s="171"/>
    </row>
    <row r="698" spans="3:3" hidden="1" x14ac:dyDescent="0.25">
      <c r="C698" s="171"/>
    </row>
    <row r="699" spans="3:3" hidden="1" x14ac:dyDescent="0.25">
      <c r="C699" s="171"/>
    </row>
    <row r="700" spans="3:3" hidden="1" x14ac:dyDescent="0.25">
      <c r="C700" s="171"/>
    </row>
    <row r="701" spans="3:3" hidden="1" x14ac:dyDescent="0.25">
      <c r="C701" s="171"/>
    </row>
    <row r="702" spans="3:3" hidden="1" x14ac:dyDescent="0.25">
      <c r="C702" s="171"/>
    </row>
    <row r="703" spans="3:3" hidden="1" x14ac:dyDescent="0.25">
      <c r="C703" s="171"/>
    </row>
    <row r="704" spans="3:3" hidden="1" x14ac:dyDescent="0.25">
      <c r="C704" s="171"/>
    </row>
    <row r="705" spans="3:3" hidden="1" x14ac:dyDescent="0.25">
      <c r="C705" s="171"/>
    </row>
    <row r="706" spans="3:3" hidden="1" x14ac:dyDescent="0.25">
      <c r="C706" s="171"/>
    </row>
    <row r="707" spans="3:3" hidden="1" x14ac:dyDescent="0.25">
      <c r="C707" s="171"/>
    </row>
    <row r="708" spans="3:3" hidden="1" x14ac:dyDescent="0.25">
      <c r="C708" s="171"/>
    </row>
    <row r="709" spans="3:3" hidden="1" x14ac:dyDescent="0.25">
      <c r="C709" s="171"/>
    </row>
    <row r="710" spans="3:3" hidden="1" x14ac:dyDescent="0.25">
      <c r="C710" s="171"/>
    </row>
    <row r="711" spans="3:3" hidden="1" x14ac:dyDescent="0.25">
      <c r="C711" s="171"/>
    </row>
    <row r="712" spans="3:3" hidden="1" x14ac:dyDescent="0.25">
      <c r="C712" s="171"/>
    </row>
    <row r="713" spans="3:3" hidden="1" x14ac:dyDescent="0.25">
      <c r="C713" s="171"/>
    </row>
    <row r="714" spans="3:3" hidden="1" x14ac:dyDescent="0.25">
      <c r="C714" s="171"/>
    </row>
    <row r="715" spans="3:3" hidden="1" x14ac:dyDescent="0.25">
      <c r="C715" s="171"/>
    </row>
    <row r="716" spans="3:3" hidden="1" x14ac:dyDescent="0.25">
      <c r="C716" s="171"/>
    </row>
    <row r="717" spans="3:3" hidden="1" x14ac:dyDescent="0.25">
      <c r="C717" s="171"/>
    </row>
    <row r="718" spans="3:3" hidden="1" x14ac:dyDescent="0.25">
      <c r="C718" s="171"/>
    </row>
    <row r="719" spans="3:3" hidden="1" x14ac:dyDescent="0.25">
      <c r="C719" s="171"/>
    </row>
    <row r="720" spans="3:3" hidden="1" x14ac:dyDescent="0.25">
      <c r="C720" s="171"/>
    </row>
    <row r="721" spans="3:3" hidden="1" x14ac:dyDescent="0.25">
      <c r="C721" s="171"/>
    </row>
    <row r="722" spans="3:3" hidden="1" x14ac:dyDescent="0.25">
      <c r="C722" s="171"/>
    </row>
    <row r="723" spans="3:3" hidden="1" x14ac:dyDescent="0.25">
      <c r="C723" s="171"/>
    </row>
    <row r="724" spans="3:3" hidden="1" x14ac:dyDescent="0.25">
      <c r="C724" s="171"/>
    </row>
    <row r="725" spans="3:3" hidden="1" x14ac:dyDescent="0.25">
      <c r="C725" s="171"/>
    </row>
    <row r="726" spans="3:3" hidden="1" x14ac:dyDescent="0.25">
      <c r="C726" s="171"/>
    </row>
    <row r="727" spans="3:3" hidden="1" x14ac:dyDescent="0.25">
      <c r="C727" s="171"/>
    </row>
    <row r="728" spans="3:3" hidden="1" x14ac:dyDescent="0.25">
      <c r="C728" s="171"/>
    </row>
    <row r="729" spans="3:3" hidden="1" x14ac:dyDescent="0.25">
      <c r="C729" s="171"/>
    </row>
    <row r="730" spans="3:3" hidden="1" x14ac:dyDescent="0.25">
      <c r="C730" s="171"/>
    </row>
    <row r="731" spans="3:3" hidden="1" x14ac:dyDescent="0.25">
      <c r="C731" s="171"/>
    </row>
    <row r="732" spans="3:3" hidden="1" x14ac:dyDescent="0.25">
      <c r="C732" s="171"/>
    </row>
    <row r="733" spans="3:3" hidden="1" x14ac:dyDescent="0.25">
      <c r="C733" s="171"/>
    </row>
    <row r="734" spans="3:3" hidden="1" x14ac:dyDescent="0.25">
      <c r="C734" s="171"/>
    </row>
    <row r="735" spans="3:3" hidden="1" x14ac:dyDescent="0.25">
      <c r="C735" s="171"/>
    </row>
    <row r="736" spans="3:3" hidden="1" x14ac:dyDescent="0.25">
      <c r="C736" s="171"/>
    </row>
    <row r="737" spans="3:3" hidden="1" x14ac:dyDescent="0.25">
      <c r="C737" s="171"/>
    </row>
    <row r="738" spans="3:3" hidden="1" x14ac:dyDescent="0.25">
      <c r="C738" s="171"/>
    </row>
    <row r="739" spans="3:3" hidden="1" x14ac:dyDescent="0.25">
      <c r="C739" s="171"/>
    </row>
    <row r="740" spans="3:3" hidden="1" x14ac:dyDescent="0.25">
      <c r="C740" s="171"/>
    </row>
    <row r="741" spans="3:3" hidden="1" x14ac:dyDescent="0.25">
      <c r="C741" s="171"/>
    </row>
    <row r="742" spans="3:3" hidden="1" x14ac:dyDescent="0.25">
      <c r="C742" s="171"/>
    </row>
    <row r="743" spans="3:3" hidden="1" x14ac:dyDescent="0.25">
      <c r="C743" s="171"/>
    </row>
    <row r="744" spans="3:3" hidden="1" x14ac:dyDescent="0.25">
      <c r="C744" s="171"/>
    </row>
    <row r="745" spans="3:3" hidden="1" x14ac:dyDescent="0.25">
      <c r="C745" s="171"/>
    </row>
    <row r="746" spans="3:3" hidden="1" x14ac:dyDescent="0.25">
      <c r="C746" s="171"/>
    </row>
    <row r="747" spans="3:3" hidden="1" x14ac:dyDescent="0.25">
      <c r="C747" s="171"/>
    </row>
    <row r="748" spans="3:3" hidden="1" x14ac:dyDescent="0.25">
      <c r="C748" s="171"/>
    </row>
    <row r="749" spans="3:3" hidden="1" x14ac:dyDescent="0.25">
      <c r="C749" s="171"/>
    </row>
    <row r="750" spans="3:3" hidden="1" x14ac:dyDescent="0.25">
      <c r="C750" s="171"/>
    </row>
    <row r="751" spans="3:3" hidden="1" x14ac:dyDescent="0.25">
      <c r="C751" s="171"/>
    </row>
    <row r="752" spans="3:3" hidden="1" x14ac:dyDescent="0.25">
      <c r="C752" s="171"/>
    </row>
    <row r="753" spans="3:3" hidden="1" x14ac:dyDescent="0.25">
      <c r="C753" s="171"/>
    </row>
    <row r="754" spans="3:3" hidden="1" x14ac:dyDescent="0.25">
      <c r="C754" s="171"/>
    </row>
    <row r="755" spans="3:3" hidden="1" x14ac:dyDescent="0.25">
      <c r="C755" s="171"/>
    </row>
    <row r="756" spans="3:3" hidden="1" x14ac:dyDescent="0.25">
      <c r="C756" s="171"/>
    </row>
    <row r="757" spans="3:3" hidden="1" x14ac:dyDescent="0.25">
      <c r="C757" s="171"/>
    </row>
    <row r="758" spans="3:3" hidden="1" x14ac:dyDescent="0.25">
      <c r="C758" s="171"/>
    </row>
    <row r="759" spans="3:3" hidden="1" x14ac:dyDescent="0.25">
      <c r="C759" s="171"/>
    </row>
    <row r="760" spans="3:3" hidden="1" x14ac:dyDescent="0.25">
      <c r="C760" s="171"/>
    </row>
    <row r="761" spans="3:3" hidden="1" x14ac:dyDescent="0.25">
      <c r="C761" s="171"/>
    </row>
    <row r="762" spans="3:3" hidden="1" x14ac:dyDescent="0.25">
      <c r="C762" s="171"/>
    </row>
    <row r="763" spans="3:3" hidden="1" x14ac:dyDescent="0.25">
      <c r="C763" s="171"/>
    </row>
    <row r="764" spans="3:3" hidden="1" x14ac:dyDescent="0.25">
      <c r="C764" s="171"/>
    </row>
    <row r="765" spans="3:3" hidden="1" x14ac:dyDescent="0.25">
      <c r="C765" s="171"/>
    </row>
    <row r="766" spans="3:3" hidden="1" x14ac:dyDescent="0.25">
      <c r="C766" s="171"/>
    </row>
    <row r="767" spans="3:3" hidden="1" x14ac:dyDescent="0.25">
      <c r="C767" s="171"/>
    </row>
    <row r="768" spans="3:3" hidden="1" x14ac:dyDescent="0.25">
      <c r="C768" s="171"/>
    </row>
    <row r="769" spans="3:3" hidden="1" x14ac:dyDescent="0.25">
      <c r="C769" s="171"/>
    </row>
    <row r="770" spans="3:3" hidden="1" x14ac:dyDescent="0.25">
      <c r="C770" s="171"/>
    </row>
    <row r="771" spans="3:3" hidden="1" x14ac:dyDescent="0.25">
      <c r="C771" s="171"/>
    </row>
    <row r="772" spans="3:3" hidden="1" x14ac:dyDescent="0.25">
      <c r="C772" s="171"/>
    </row>
    <row r="773" spans="3:3" hidden="1" x14ac:dyDescent="0.25">
      <c r="C773" s="171"/>
    </row>
    <row r="774" spans="3:3" hidden="1" x14ac:dyDescent="0.25">
      <c r="C774" s="171"/>
    </row>
    <row r="775" spans="3:3" hidden="1" x14ac:dyDescent="0.25">
      <c r="C775" s="171"/>
    </row>
    <row r="776" spans="3:3" hidden="1" x14ac:dyDescent="0.25">
      <c r="C776" s="171"/>
    </row>
    <row r="777" spans="3:3" hidden="1" x14ac:dyDescent="0.25">
      <c r="C777" s="171"/>
    </row>
    <row r="778" spans="3:3" hidden="1" x14ac:dyDescent="0.25">
      <c r="C778" s="171"/>
    </row>
    <row r="779" spans="3:3" hidden="1" x14ac:dyDescent="0.25">
      <c r="C779" s="171"/>
    </row>
    <row r="780" spans="3:3" hidden="1" x14ac:dyDescent="0.25">
      <c r="C780" s="171"/>
    </row>
    <row r="781" spans="3:3" hidden="1" x14ac:dyDescent="0.25">
      <c r="C781" s="171"/>
    </row>
    <row r="782" spans="3:3" hidden="1" x14ac:dyDescent="0.25">
      <c r="C782" s="171"/>
    </row>
    <row r="783" spans="3:3" hidden="1" x14ac:dyDescent="0.25">
      <c r="C783" s="171"/>
    </row>
    <row r="784" spans="3:3" hidden="1" x14ac:dyDescent="0.25">
      <c r="C784" s="171"/>
    </row>
    <row r="785" spans="3:3" hidden="1" x14ac:dyDescent="0.25">
      <c r="C785" s="171"/>
    </row>
    <row r="786" spans="3:3" hidden="1" x14ac:dyDescent="0.25">
      <c r="C786" s="171"/>
    </row>
    <row r="787" spans="3:3" hidden="1" x14ac:dyDescent="0.25">
      <c r="C787" s="171"/>
    </row>
    <row r="788" spans="3:3" hidden="1" x14ac:dyDescent="0.25">
      <c r="C788" s="171"/>
    </row>
    <row r="789" spans="3:3" hidden="1" x14ac:dyDescent="0.25">
      <c r="C789" s="171"/>
    </row>
    <row r="790" spans="3:3" hidden="1" x14ac:dyDescent="0.25">
      <c r="C790" s="171"/>
    </row>
    <row r="791" spans="3:3" hidden="1" x14ac:dyDescent="0.25">
      <c r="C791" s="171"/>
    </row>
    <row r="792" spans="3:3" hidden="1" x14ac:dyDescent="0.25">
      <c r="C792" s="171"/>
    </row>
    <row r="793" spans="3:3" hidden="1" x14ac:dyDescent="0.25">
      <c r="C793" s="171"/>
    </row>
    <row r="794" spans="3:3" hidden="1" x14ac:dyDescent="0.25">
      <c r="C794" s="171"/>
    </row>
    <row r="795" spans="3:3" hidden="1" x14ac:dyDescent="0.25">
      <c r="C795" s="171"/>
    </row>
    <row r="796" spans="3:3" hidden="1" x14ac:dyDescent="0.25">
      <c r="C796" s="171"/>
    </row>
    <row r="797" spans="3:3" hidden="1" x14ac:dyDescent="0.25">
      <c r="C797" s="171"/>
    </row>
    <row r="798" spans="3:3" hidden="1" x14ac:dyDescent="0.25">
      <c r="C798" s="171"/>
    </row>
    <row r="799" spans="3:3" hidden="1" x14ac:dyDescent="0.25">
      <c r="C799" s="171"/>
    </row>
    <row r="800" spans="3:3" hidden="1" x14ac:dyDescent="0.25">
      <c r="C800" s="171"/>
    </row>
    <row r="801" spans="3:3" hidden="1" x14ac:dyDescent="0.25">
      <c r="C801" s="171"/>
    </row>
    <row r="802" spans="3:3" hidden="1" x14ac:dyDescent="0.25">
      <c r="C802" s="171"/>
    </row>
    <row r="803" spans="3:3" hidden="1" x14ac:dyDescent="0.25">
      <c r="C803" s="171"/>
    </row>
    <row r="804" spans="3:3" hidden="1" x14ac:dyDescent="0.25">
      <c r="C804" s="171"/>
    </row>
    <row r="805" spans="3:3" hidden="1" x14ac:dyDescent="0.25">
      <c r="C805" s="171"/>
    </row>
    <row r="806" spans="3:3" hidden="1" x14ac:dyDescent="0.25">
      <c r="C806" s="171"/>
    </row>
    <row r="807" spans="3:3" hidden="1" x14ac:dyDescent="0.25">
      <c r="C807" s="171"/>
    </row>
    <row r="808" spans="3:3" hidden="1" x14ac:dyDescent="0.25">
      <c r="C808" s="171"/>
    </row>
    <row r="809" spans="3:3" hidden="1" x14ac:dyDescent="0.25">
      <c r="C809" s="171"/>
    </row>
    <row r="810" spans="3:3" hidden="1" x14ac:dyDescent="0.25">
      <c r="C810" s="171"/>
    </row>
    <row r="811" spans="3:3" hidden="1" x14ac:dyDescent="0.25">
      <c r="C811" s="171"/>
    </row>
    <row r="812" spans="3:3" hidden="1" x14ac:dyDescent="0.25">
      <c r="C812" s="171"/>
    </row>
    <row r="813" spans="3:3" hidden="1" x14ac:dyDescent="0.25">
      <c r="C813" s="171"/>
    </row>
    <row r="814" spans="3:3" hidden="1" x14ac:dyDescent="0.25">
      <c r="C814" s="171"/>
    </row>
    <row r="815" spans="3:3" hidden="1" x14ac:dyDescent="0.25">
      <c r="C815" s="171"/>
    </row>
    <row r="816" spans="3:3" hidden="1" x14ac:dyDescent="0.25">
      <c r="C816" s="171"/>
    </row>
    <row r="817" spans="3:3" hidden="1" x14ac:dyDescent="0.25">
      <c r="C817" s="171"/>
    </row>
    <row r="818" spans="3:3" hidden="1" x14ac:dyDescent="0.25">
      <c r="C818" s="171"/>
    </row>
    <row r="819" spans="3:3" hidden="1" x14ac:dyDescent="0.25">
      <c r="C819" s="171"/>
    </row>
    <row r="820" spans="3:3" hidden="1" x14ac:dyDescent="0.25">
      <c r="C820" s="171"/>
    </row>
    <row r="821" spans="3:3" hidden="1" x14ac:dyDescent="0.25">
      <c r="C821" s="171"/>
    </row>
    <row r="822" spans="3:3" hidden="1" x14ac:dyDescent="0.25">
      <c r="C822" s="171"/>
    </row>
    <row r="823" spans="3:3" hidden="1" x14ac:dyDescent="0.25">
      <c r="C823" s="171"/>
    </row>
    <row r="824" spans="3:3" hidden="1" x14ac:dyDescent="0.25">
      <c r="C824" s="171"/>
    </row>
    <row r="825" spans="3:3" hidden="1" x14ac:dyDescent="0.25">
      <c r="C825" s="171"/>
    </row>
    <row r="826" spans="3:3" hidden="1" x14ac:dyDescent="0.25">
      <c r="C826" s="171"/>
    </row>
    <row r="827" spans="3:3" hidden="1" x14ac:dyDescent="0.25">
      <c r="C827" s="171"/>
    </row>
    <row r="828" spans="3:3" hidden="1" x14ac:dyDescent="0.25">
      <c r="C828" s="171"/>
    </row>
    <row r="829" spans="3:3" hidden="1" x14ac:dyDescent="0.25">
      <c r="C829" s="171"/>
    </row>
    <row r="830" spans="3:3" hidden="1" x14ac:dyDescent="0.25">
      <c r="C830" s="171"/>
    </row>
    <row r="831" spans="3:3" hidden="1" x14ac:dyDescent="0.25">
      <c r="C831" s="171"/>
    </row>
    <row r="832" spans="3:3" hidden="1" x14ac:dyDescent="0.25">
      <c r="C832" s="171"/>
    </row>
    <row r="833" spans="3:3" hidden="1" x14ac:dyDescent="0.25">
      <c r="C833" s="171"/>
    </row>
    <row r="834" spans="3:3" hidden="1" x14ac:dyDescent="0.25">
      <c r="C834" s="171"/>
    </row>
    <row r="835" spans="3:3" hidden="1" x14ac:dyDescent="0.25">
      <c r="C835" s="171"/>
    </row>
    <row r="836" spans="3:3" hidden="1" x14ac:dyDescent="0.25">
      <c r="C836" s="171"/>
    </row>
    <row r="837" spans="3:3" hidden="1" x14ac:dyDescent="0.25">
      <c r="C837" s="171"/>
    </row>
    <row r="838" spans="3:3" hidden="1" x14ac:dyDescent="0.25">
      <c r="C838" s="171"/>
    </row>
    <row r="839" spans="3:3" hidden="1" x14ac:dyDescent="0.25">
      <c r="C839" s="171"/>
    </row>
    <row r="840" spans="3:3" hidden="1" x14ac:dyDescent="0.25">
      <c r="C840" s="171"/>
    </row>
    <row r="841" spans="3:3" hidden="1" x14ac:dyDescent="0.25">
      <c r="C841" s="171"/>
    </row>
    <row r="842" spans="3:3" hidden="1" x14ac:dyDescent="0.25">
      <c r="C842" s="171"/>
    </row>
    <row r="843" spans="3:3" hidden="1" x14ac:dyDescent="0.25">
      <c r="C843" s="171"/>
    </row>
    <row r="844" spans="3:3" hidden="1" x14ac:dyDescent="0.25">
      <c r="C844" s="171"/>
    </row>
    <row r="845" spans="3:3" hidden="1" x14ac:dyDescent="0.25">
      <c r="C845" s="171"/>
    </row>
    <row r="846" spans="3:3" hidden="1" x14ac:dyDescent="0.25">
      <c r="C846" s="171"/>
    </row>
    <row r="847" spans="3:3" hidden="1" x14ac:dyDescent="0.25">
      <c r="C847" s="171"/>
    </row>
    <row r="848" spans="3:3" hidden="1" x14ac:dyDescent="0.25">
      <c r="C848" s="171"/>
    </row>
    <row r="849" spans="3:3" hidden="1" x14ac:dyDescent="0.25">
      <c r="C849" s="171"/>
    </row>
    <row r="850" spans="3:3" hidden="1" x14ac:dyDescent="0.25">
      <c r="C850" s="171"/>
    </row>
    <row r="851" spans="3:3" hidden="1" x14ac:dyDescent="0.25">
      <c r="C851" s="171"/>
    </row>
    <row r="852" spans="3:3" hidden="1" x14ac:dyDescent="0.25">
      <c r="C852" s="171"/>
    </row>
    <row r="853" spans="3:3" hidden="1" x14ac:dyDescent="0.25">
      <c r="C853" s="171"/>
    </row>
    <row r="854" spans="3:3" hidden="1" x14ac:dyDescent="0.25">
      <c r="C854" s="171"/>
    </row>
    <row r="855" spans="3:3" hidden="1" x14ac:dyDescent="0.25">
      <c r="C855" s="171"/>
    </row>
    <row r="856" spans="3:3" hidden="1" x14ac:dyDescent="0.25">
      <c r="C856" s="171"/>
    </row>
    <row r="857" spans="3:3" hidden="1" x14ac:dyDescent="0.25">
      <c r="C857" s="171"/>
    </row>
    <row r="858" spans="3:3" hidden="1" x14ac:dyDescent="0.25">
      <c r="C858" s="171"/>
    </row>
    <row r="859" spans="3:3" hidden="1" x14ac:dyDescent="0.25">
      <c r="C859" s="171"/>
    </row>
    <row r="860" spans="3:3" hidden="1" x14ac:dyDescent="0.25">
      <c r="C860" s="171"/>
    </row>
    <row r="861" spans="3:3" hidden="1" x14ac:dyDescent="0.25">
      <c r="C861" s="171"/>
    </row>
    <row r="862" spans="3:3" hidden="1" x14ac:dyDescent="0.25">
      <c r="C862" s="171"/>
    </row>
    <row r="863" spans="3:3" hidden="1" x14ac:dyDescent="0.25">
      <c r="C863" s="171"/>
    </row>
    <row r="864" spans="3:3" hidden="1" x14ac:dyDescent="0.25">
      <c r="C864" s="171"/>
    </row>
    <row r="865" spans="3:3" hidden="1" x14ac:dyDescent="0.25">
      <c r="C865" s="171"/>
    </row>
    <row r="866" spans="3:3" hidden="1" x14ac:dyDescent="0.25">
      <c r="C866" s="171"/>
    </row>
    <row r="867" spans="3:3" hidden="1" x14ac:dyDescent="0.25">
      <c r="C867" s="171"/>
    </row>
    <row r="868" spans="3:3" hidden="1" x14ac:dyDescent="0.25">
      <c r="C868" s="171"/>
    </row>
    <row r="869" spans="3:3" hidden="1" x14ac:dyDescent="0.25">
      <c r="C869" s="171"/>
    </row>
    <row r="870" spans="3:3" hidden="1" x14ac:dyDescent="0.25">
      <c r="C870" s="171"/>
    </row>
    <row r="871" spans="3:3" hidden="1" x14ac:dyDescent="0.25">
      <c r="C871" s="171"/>
    </row>
    <row r="872" spans="3:3" hidden="1" x14ac:dyDescent="0.25">
      <c r="C872" s="171"/>
    </row>
    <row r="873" spans="3:3" hidden="1" x14ac:dyDescent="0.25">
      <c r="C873" s="171"/>
    </row>
    <row r="874" spans="3:3" hidden="1" x14ac:dyDescent="0.25">
      <c r="C874" s="171"/>
    </row>
    <row r="875" spans="3:3" hidden="1" x14ac:dyDescent="0.25">
      <c r="C875" s="171"/>
    </row>
    <row r="876" spans="3:3" hidden="1" x14ac:dyDescent="0.25">
      <c r="C876" s="171"/>
    </row>
    <row r="877" spans="3:3" hidden="1" x14ac:dyDescent="0.25">
      <c r="C877" s="171"/>
    </row>
    <row r="878" spans="3:3" hidden="1" x14ac:dyDescent="0.25">
      <c r="C878" s="171"/>
    </row>
    <row r="879" spans="3:3" hidden="1" x14ac:dyDescent="0.25">
      <c r="C879" s="171"/>
    </row>
    <row r="880" spans="3:3" hidden="1" x14ac:dyDescent="0.25">
      <c r="C880" s="171"/>
    </row>
    <row r="881" spans="3:3" hidden="1" x14ac:dyDescent="0.25">
      <c r="C881" s="171"/>
    </row>
    <row r="882" spans="3:3" hidden="1" x14ac:dyDescent="0.25">
      <c r="C882" s="171"/>
    </row>
    <row r="883" spans="3:3" hidden="1" x14ac:dyDescent="0.25">
      <c r="C883" s="171"/>
    </row>
    <row r="884" spans="3:3" hidden="1" x14ac:dyDescent="0.25">
      <c r="C884" s="171"/>
    </row>
    <row r="885" spans="3:3" hidden="1" x14ac:dyDescent="0.25">
      <c r="C885" s="171"/>
    </row>
    <row r="886" spans="3:3" hidden="1" x14ac:dyDescent="0.25">
      <c r="C886" s="171"/>
    </row>
    <row r="887" spans="3:3" hidden="1" x14ac:dyDescent="0.25">
      <c r="C887" s="171"/>
    </row>
    <row r="888" spans="3:3" hidden="1" x14ac:dyDescent="0.25">
      <c r="C888" s="171"/>
    </row>
    <row r="889" spans="3:3" hidden="1" x14ac:dyDescent="0.25">
      <c r="C889" s="171"/>
    </row>
    <row r="890" spans="3:3" hidden="1" x14ac:dyDescent="0.25">
      <c r="C890" s="171"/>
    </row>
    <row r="891" spans="3:3" hidden="1" x14ac:dyDescent="0.25">
      <c r="C891" s="171"/>
    </row>
    <row r="892" spans="3:3" hidden="1" x14ac:dyDescent="0.25">
      <c r="C892" s="171"/>
    </row>
    <row r="893" spans="3:3" hidden="1" x14ac:dyDescent="0.25">
      <c r="C893" s="171"/>
    </row>
    <row r="894" spans="3:3" hidden="1" x14ac:dyDescent="0.25">
      <c r="C894" s="171"/>
    </row>
    <row r="895" spans="3:3" hidden="1" x14ac:dyDescent="0.25">
      <c r="C895" s="171"/>
    </row>
    <row r="896" spans="3:3" hidden="1" x14ac:dyDescent="0.25">
      <c r="C896" s="171"/>
    </row>
    <row r="897" spans="3:3" hidden="1" x14ac:dyDescent="0.25">
      <c r="C897" s="171"/>
    </row>
    <row r="898" spans="3:3" hidden="1" x14ac:dyDescent="0.25">
      <c r="C898" s="171"/>
    </row>
    <row r="899" spans="3:3" hidden="1" x14ac:dyDescent="0.25">
      <c r="C899" s="171"/>
    </row>
    <row r="900" spans="3:3" hidden="1" x14ac:dyDescent="0.25">
      <c r="C900" s="171"/>
    </row>
    <row r="901" spans="3:3" hidden="1" x14ac:dyDescent="0.25">
      <c r="C901" s="171"/>
    </row>
    <row r="902" spans="3:3" hidden="1" x14ac:dyDescent="0.25">
      <c r="C902" s="171"/>
    </row>
    <row r="903" spans="3:3" hidden="1" x14ac:dyDescent="0.25">
      <c r="C903" s="171"/>
    </row>
    <row r="904" spans="3:3" hidden="1" x14ac:dyDescent="0.25">
      <c r="C904" s="171"/>
    </row>
    <row r="905" spans="3:3" hidden="1" x14ac:dyDescent="0.25">
      <c r="C905" s="171"/>
    </row>
    <row r="906" spans="3:3" hidden="1" x14ac:dyDescent="0.25">
      <c r="C906" s="171"/>
    </row>
    <row r="907" spans="3:3" hidden="1" x14ac:dyDescent="0.25">
      <c r="C907" s="171"/>
    </row>
    <row r="908" spans="3:3" hidden="1" x14ac:dyDescent="0.25">
      <c r="C908" s="171"/>
    </row>
    <row r="909" spans="3:3" hidden="1" x14ac:dyDescent="0.25">
      <c r="C909" s="171"/>
    </row>
    <row r="910" spans="3:3" hidden="1" x14ac:dyDescent="0.25">
      <c r="C910" s="171"/>
    </row>
    <row r="911" spans="3:3" hidden="1" x14ac:dyDescent="0.25">
      <c r="C911" s="171"/>
    </row>
    <row r="912" spans="3:3" hidden="1" x14ac:dyDescent="0.25">
      <c r="C912" s="171"/>
    </row>
    <row r="913" spans="3:3" hidden="1" x14ac:dyDescent="0.25">
      <c r="C913" s="171"/>
    </row>
    <row r="914" spans="3:3" hidden="1" x14ac:dyDescent="0.25">
      <c r="C914" s="171"/>
    </row>
    <row r="915" spans="3:3" hidden="1" x14ac:dyDescent="0.25">
      <c r="C915" s="171"/>
    </row>
    <row r="916" spans="3:3" hidden="1" x14ac:dyDescent="0.25">
      <c r="C916" s="171"/>
    </row>
    <row r="917" spans="3:3" hidden="1" x14ac:dyDescent="0.25">
      <c r="C917" s="171"/>
    </row>
    <row r="918" spans="3:3" hidden="1" x14ac:dyDescent="0.25">
      <c r="C918" s="171"/>
    </row>
    <row r="919" spans="3:3" hidden="1" x14ac:dyDescent="0.25">
      <c r="C919" s="171"/>
    </row>
    <row r="920" spans="3:3" hidden="1" x14ac:dyDescent="0.25">
      <c r="C920" s="171"/>
    </row>
    <row r="921" spans="3:3" hidden="1" x14ac:dyDescent="0.25">
      <c r="C921" s="171"/>
    </row>
    <row r="922" spans="3:3" hidden="1" x14ac:dyDescent="0.25">
      <c r="C922" s="171"/>
    </row>
    <row r="923" spans="3:3" hidden="1" x14ac:dyDescent="0.25">
      <c r="C923" s="171"/>
    </row>
    <row r="924" spans="3:3" hidden="1" x14ac:dyDescent="0.25">
      <c r="C924" s="171"/>
    </row>
    <row r="925" spans="3:3" hidden="1" x14ac:dyDescent="0.25">
      <c r="C925" s="171"/>
    </row>
    <row r="926" spans="3:3" hidden="1" x14ac:dyDescent="0.25">
      <c r="C926" s="171"/>
    </row>
    <row r="927" spans="3:3" hidden="1" x14ac:dyDescent="0.25">
      <c r="C927" s="171"/>
    </row>
    <row r="928" spans="3:3" hidden="1" x14ac:dyDescent="0.25">
      <c r="C928" s="171"/>
    </row>
    <row r="929" spans="3:3" hidden="1" x14ac:dyDescent="0.25">
      <c r="C929" s="171"/>
    </row>
    <row r="930" spans="3:3" hidden="1" x14ac:dyDescent="0.25">
      <c r="C930" s="171"/>
    </row>
    <row r="931" spans="3:3" hidden="1" x14ac:dyDescent="0.25">
      <c r="C931" s="171"/>
    </row>
    <row r="932" spans="3:3" hidden="1" x14ac:dyDescent="0.25">
      <c r="C932" s="171"/>
    </row>
    <row r="933" spans="3:3" hidden="1" x14ac:dyDescent="0.25">
      <c r="C933" s="171"/>
    </row>
    <row r="934" spans="3:3" hidden="1" x14ac:dyDescent="0.25">
      <c r="C934" s="171"/>
    </row>
    <row r="935" spans="3:3" hidden="1" x14ac:dyDescent="0.25">
      <c r="C935" s="171"/>
    </row>
    <row r="936" spans="3:3" hidden="1" x14ac:dyDescent="0.25">
      <c r="C936" s="171"/>
    </row>
    <row r="937" spans="3:3" hidden="1" x14ac:dyDescent="0.25">
      <c r="C937" s="171"/>
    </row>
    <row r="938" spans="3:3" hidden="1" x14ac:dyDescent="0.25">
      <c r="C938" s="171"/>
    </row>
    <row r="939" spans="3:3" hidden="1" x14ac:dyDescent="0.25">
      <c r="C939" s="171"/>
    </row>
    <row r="940" spans="3:3" hidden="1" x14ac:dyDescent="0.25">
      <c r="C940" s="171"/>
    </row>
    <row r="941" spans="3:3" hidden="1" x14ac:dyDescent="0.25">
      <c r="C941" s="171"/>
    </row>
    <row r="942" spans="3:3" hidden="1" x14ac:dyDescent="0.25">
      <c r="C942" s="171"/>
    </row>
    <row r="943" spans="3:3" hidden="1" x14ac:dyDescent="0.25">
      <c r="C943" s="171"/>
    </row>
    <row r="944" spans="3:3" hidden="1" x14ac:dyDescent="0.25">
      <c r="C944" s="171"/>
    </row>
    <row r="945" spans="3:3" hidden="1" x14ac:dyDescent="0.25">
      <c r="C945" s="171"/>
    </row>
    <row r="946" spans="3:3" hidden="1" x14ac:dyDescent="0.25">
      <c r="C946" s="171"/>
    </row>
    <row r="947" spans="3:3" hidden="1" x14ac:dyDescent="0.25">
      <c r="C947" s="171"/>
    </row>
    <row r="948" spans="3:3" hidden="1" x14ac:dyDescent="0.25">
      <c r="C948" s="171"/>
    </row>
    <row r="949" spans="3:3" hidden="1" x14ac:dyDescent="0.25">
      <c r="C949" s="171"/>
    </row>
    <row r="950" spans="3:3" hidden="1" x14ac:dyDescent="0.25">
      <c r="C950" s="171"/>
    </row>
    <row r="951" spans="3:3" hidden="1" x14ac:dyDescent="0.25">
      <c r="C951" s="171"/>
    </row>
    <row r="952" spans="3:3" hidden="1" x14ac:dyDescent="0.25">
      <c r="C952" s="171"/>
    </row>
    <row r="953" spans="3:3" hidden="1" x14ac:dyDescent="0.25">
      <c r="C953" s="171"/>
    </row>
    <row r="954" spans="3:3" hidden="1" x14ac:dyDescent="0.25">
      <c r="C954" s="171"/>
    </row>
    <row r="955" spans="3:3" hidden="1" x14ac:dyDescent="0.25">
      <c r="C955" s="171"/>
    </row>
    <row r="956" spans="3:3" hidden="1" x14ac:dyDescent="0.25">
      <c r="C956" s="171"/>
    </row>
    <row r="957" spans="3:3" hidden="1" x14ac:dyDescent="0.25">
      <c r="C957" s="171"/>
    </row>
    <row r="958" spans="3:3" hidden="1" x14ac:dyDescent="0.25">
      <c r="C958" s="171"/>
    </row>
    <row r="959" spans="3:3" hidden="1" x14ac:dyDescent="0.25">
      <c r="C959" s="171"/>
    </row>
    <row r="960" spans="3:3" hidden="1" x14ac:dyDescent="0.25">
      <c r="C960" s="171"/>
    </row>
    <row r="961" spans="3:3" hidden="1" x14ac:dyDescent="0.25">
      <c r="C961" s="171"/>
    </row>
    <row r="962" spans="3:3" hidden="1" x14ac:dyDescent="0.25">
      <c r="C962" s="171"/>
    </row>
    <row r="963" spans="3:3" hidden="1" x14ac:dyDescent="0.25">
      <c r="C963" s="171"/>
    </row>
    <row r="964" spans="3:3" hidden="1" x14ac:dyDescent="0.25">
      <c r="C964" s="171"/>
    </row>
    <row r="965" spans="3:3" hidden="1" x14ac:dyDescent="0.25">
      <c r="C965" s="171"/>
    </row>
    <row r="966" spans="3:3" hidden="1" x14ac:dyDescent="0.25">
      <c r="C966" s="171"/>
    </row>
    <row r="967" spans="3:3" hidden="1" x14ac:dyDescent="0.25">
      <c r="C967" s="171"/>
    </row>
    <row r="968" spans="3:3" hidden="1" x14ac:dyDescent="0.25">
      <c r="C968" s="171"/>
    </row>
    <row r="969" spans="3:3" hidden="1" x14ac:dyDescent="0.25">
      <c r="C969" s="171"/>
    </row>
    <row r="970" spans="3:3" hidden="1" x14ac:dyDescent="0.25">
      <c r="C970" s="171"/>
    </row>
    <row r="971" spans="3:3" hidden="1" x14ac:dyDescent="0.25">
      <c r="C971" s="171"/>
    </row>
    <row r="972" spans="3:3" hidden="1" x14ac:dyDescent="0.25">
      <c r="C972" s="171"/>
    </row>
    <row r="973" spans="3:3" hidden="1" x14ac:dyDescent="0.25">
      <c r="C973" s="171"/>
    </row>
    <row r="974" spans="3:3" hidden="1" x14ac:dyDescent="0.25">
      <c r="C974" s="171"/>
    </row>
    <row r="975" spans="3:3" hidden="1" x14ac:dyDescent="0.25">
      <c r="C975" s="171"/>
    </row>
    <row r="976" spans="3:3" hidden="1" x14ac:dyDescent="0.25">
      <c r="C976" s="171"/>
    </row>
    <row r="977" spans="3:3" hidden="1" x14ac:dyDescent="0.25">
      <c r="C977" s="171"/>
    </row>
    <row r="978" spans="3:3" hidden="1" x14ac:dyDescent="0.25">
      <c r="C978" s="171"/>
    </row>
    <row r="979" spans="3:3" hidden="1" x14ac:dyDescent="0.25">
      <c r="C979" s="171"/>
    </row>
    <row r="980" spans="3:3" hidden="1" x14ac:dyDescent="0.25">
      <c r="C980" s="171"/>
    </row>
    <row r="981" spans="3:3" hidden="1" x14ac:dyDescent="0.25">
      <c r="C981" s="171"/>
    </row>
    <row r="982" spans="3:3" hidden="1" x14ac:dyDescent="0.25">
      <c r="C982" s="171"/>
    </row>
    <row r="983" spans="3:3" hidden="1" x14ac:dyDescent="0.25">
      <c r="C983" s="171"/>
    </row>
    <row r="984" spans="3:3" hidden="1" x14ac:dyDescent="0.25">
      <c r="C984" s="171"/>
    </row>
    <row r="985" spans="3:3" hidden="1" x14ac:dyDescent="0.25">
      <c r="C985" s="171"/>
    </row>
    <row r="986" spans="3:3" hidden="1" x14ac:dyDescent="0.25">
      <c r="C986" s="171"/>
    </row>
    <row r="987" spans="3:3" hidden="1" x14ac:dyDescent="0.25">
      <c r="C987" s="171"/>
    </row>
    <row r="988" spans="3:3" hidden="1" x14ac:dyDescent="0.25">
      <c r="C988" s="171"/>
    </row>
    <row r="989" spans="3:3" hidden="1" x14ac:dyDescent="0.25">
      <c r="C989" s="171"/>
    </row>
    <row r="990" spans="3:3" hidden="1" x14ac:dyDescent="0.25">
      <c r="C990" s="171"/>
    </row>
    <row r="991" spans="3:3" hidden="1" x14ac:dyDescent="0.25">
      <c r="C991" s="171"/>
    </row>
    <row r="992" spans="3:3" hidden="1" x14ac:dyDescent="0.25">
      <c r="C992" s="171"/>
    </row>
    <row r="993" spans="3:3" hidden="1" x14ac:dyDescent="0.25">
      <c r="C993" s="171"/>
    </row>
    <row r="994" spans="3:3" hidden="1" x14ac:dyDescent="0.25">
      <c r="C994" s="171"/>
    </row>
    <row r="995" spans="3:3" hidden="1" x14ac:dyDescent="0.25">
      <c r="C995" s="171"/>
    </row>
    <row r="996" spans="3:3" hidden="1" x14ac:dyDescent="0.25">
      <c r="C996" s="171"/>
    </row>
    <row r="997" spans="3:3" hidden="1" x14ac:dyDescent="0.25">
      <c r="C997" s="171"/>
    </row>
    <row r="998" spans="3:3" hidden="1" x14ac:dyDescent="0.25">
      <c r="C998" s="171"/>
    </row>
    <row r="999" spans="3:3" hidden="1" x14ac:dyDescent="0.25">
      <c r="C999" s="171"/>
    </row>
    <row r="1000" spans="3:3" hidden="1" x14ac:dyDescent="0.25">
      <c r="C1000" s="171"/>
    </row>
    <row r="1001" spans="3:3" hidden="1" x14ac:dyDescent="0.25">
      <c r="C1001" s="171"/>
    </row>
    <row r="1002" spans="3:3" hidden="1" x14ac:dyDescent="0.25">
      <c r="C1002" s="171"/>
    </row>
    <row r="1003" spans="3:3" hidden="1" x14ac:dyDescent="0.25">
      <c r="C1003" s="171"/>
    </row>
    <row r="1004" spans="3:3" hidden="1" x14ac:dyDescent="0.25">
      <c r="C1004" s="171"/>
    </row>
    <row r="1005" spans="3:3" hidden="1" x14ac:dyDescent="0.25">
      <c r="C1005" s="171"/>
    </row>
    <row r="1006" spans="3:3" hidden="1" x14ac:dyDescent="0.25">
      <c r="C1006" s="171"/>
    </row>
    <row r="1007" spans="3:3" hidden="1" x14ac:dyDescent="0.25">
      <c r="C1007" s="171"/>
    </row>
    <row r="1008" spans="3:3" hidden="1" x14ac:dyDescent="0.25">
      <c r="C1008" s="171"/>
    </row>
    <row r="1009" spans="3:3" hidden="1" x14ac:dyDescent="0.25">
      <c r="C1009" s="171"/>
    </row>
    <row r="1010" spans="3:3" hidden="1" x14ac:dyDescent="0.25">
      <c r="C1010" s="171"/>
    </row>
    <row r="1011" spans="3:3" hidden="1" x14ac:dyDescent="0.25">
      <c r="C1011" s="171"/>
    </row>
    <row r="1012" spans="3:3" hidden="1" x14ac:dyDescent="0.25">
      <c r="C1012" s="171"/>
    </row>
    <row r="1013" spans="3:3" hidden="1" x14ac:dyDescent="0.25">
      <c r="C1013" s="171"/>
    </row>
    <row r="1014" spans="3:3" hidden="1" x14ac:dyDescent="0.25">
      <c r="C1014" s="171"/>
    </row>
    <row r="1015" spans="3:3" hidden="1" x14ac:dyDescent="0.25">
      <c r="C1015" s="171"/>
    </row>
    <row r="1016" spans="3:3" hidden="1" x14ac:dyDescent="0.25">
      <c r="C1016" s="171"/>
    </row>
    <row r="1017" spans="3:3" hidden="1" x14ac:dyDescent="0.25">
      <c r="C1017" s="171"/>
    </row>
    <row r="1018" spans="3:3" hidden="1" x14ac:dyDescent="0.25">
      <c r="C1018" s="171"/>
    </row>
    <row r="1019" spans="3:3" hidden="1" x14ac:dyDescent="0.25">
      <c r="C1019" s="171"/>
    </row>
    <row r="1020" spans="3:3" hidden="1" x14ac:dyDescent="0.25">
      <c r="C1020" s="171"/>
    </row>
    <row r="1021" spans="3:3" hidden="1" x14ac:dyDescent="0.25">
      <c r="C1021" s="171"/>
    </row>
    <row r="1022" spans="3:3" hidden="1" x14ac:dyDescent="0.25">
      <c r="C1022" s="171"/>
    </row>
    <row r="1023" spans="3:3" hidden="1" x14ac:dyDescent="0.25">
      <c r="C1023" s="171"/>
    </row>
    <row r="1024" spans="3:3" hidden="1" x14ac:dyDescent="0.25">
      <c r="C1024" s="171"/>
    </row>
    <row r="1025" spans="3:3" hidden="1" x14ac:dyDescent="0.25">
      <c r="C1025" s="171"/>
    </row>
    <row r="1026" spans="3:3" hidden="1" x14ac:dyDescent="0.25">
      <c r="C1026" s="171"/>
    </row>
    <row r="1027" spans="3:3" hidden="1" x14ac:dyDescent="0.25">
      <c r="C1027" s="171"/>
    </row>
    <row r="1028" spans="3:3" hidden="1" x14ac:dyDescent="0.25">
      <c r="C1028" s="171"/>
    </row>
    <row r="1029" spans="3:3" hidden="1" x14ac:dyDescent="0.25">
      <c r="C1029" s="171"/>
    </row>
    <row r="1030" spans="3:3" hidden="1" x14ac:dyDescent="0.25">
      <c r="C1030" s="171"/>
    </row>
    <row r="1031" spans="3:3" hidden="1" x14ac:dyDescent="0.25">
      <c r="C1031" s="171"/>
    </row>
    <row r="1032" spans="3:3" hidden="1" x14ac:dyDescent="0.25">
      <c r="C1032" s="171"/>
    </row>
    <row r="1033" spans="3:3" hidden="1" x14ac:dyDescent="0.25">
      <c r="C1033" s="171"/>
    </row>
    <row r="1034" spans="3:3" hidden="1" x14ac:dyDescent="0.25">
      <c r="C1034" s="171"/>
    </row>
    <row r="1035" spans="3:3" hidden="1" x14ac:dyDescent="0.25">
      <c r="C1035" s="171"/>
    </row>
    <row r="1036" spans="3:3" hidden="1" x14ac:dyDescent="0.25">
      <c r="C1036" s="171"/>
    </row>
    <row r="1037" spans="3:3" hidden="1" x14ac:dyDescent="0.25">
      <c r="C1037" s="171"/>
    </row>
    <row r="1038" spans="3:3" hidden="1" x14ac:dyDescent="0.25">
      <c r="C1038" s="171"/>
    </row>
    <row r="1039" spans="3:3" hidden="1" x14ac:dyDescent="0.25">
      <c r="C1039" s="171"/>
    </row>
    <row r="1040" spans="3:3" hidden="1" x14ac:dyDescent="0.25">
      <c r="C1040" s="171"/>
    </row>
    <row r="1041" spans="3:3" hidden="1" x14ac:dyDescent="0.25">
      <c r="C1041" s="171"/>
    </row>
    <row r="1042" spans="3:3" hidden="1" x14ac:dyDescent="0.25">
      <c r="C1042" s="171"/>
    </row>
    <row r="1043" spans="3:3" hidden="1" x14ac:dyDescent="0.25">
      <c r="C1043" s="171"/>
    </row>
    <row r="1044" spans="3:3" hidden="1" x14ac:dyDescent="0.25">
      <c r="C1044" s="171"/>
    </row>
    <row r="1045" spans="3:3" hidden="1" x14ac:dyDescent="0.25">
      <c r="C1045" s="171"/>
    </row>
    <row r="1046" spans="3:3" hidden="1" x14ac:dyDescent="0.25">
      <c r="C1046" s="171"/>
    </row>
    <row r="1047" spans="3:3" hidden="1" x14ac:dyDescent="0.25">
      <c r="C1047" s="171"/>
    </row>
    <row r="1048" spans="3:3" hidden="1" x14ac:dyDescent="0.25">
      <c r="C1048" s="171"/>
    </row>
    <row r="1049" spans="3:3" hidden="1" x14ac:dyDescent="0.25">
      <c r="C1049" s="171"/>
    </row>
    <row r="1050" spans="3:3" hidden="1" x14ac:dyDescent="0.25">
      <c r="C1050" s="171"/>
    </row>
    <row r="1051" spans="3:3" hidden="1" x14ac:dyDescent="0.25">
      <c r="C1051" s="171"/>
    </row>
    <row r="1052" spans="3:3" hidden="1" x14ac:dyDescent="0.25">
      <c r="C1052" s="171"/>
    </row>
    <row r="1053" spans="3:3" hidden="1" x14ac:dyDescent="0.25">
      <c r="C1053" s="171"/>
    </row>
    <row r="1054" spans="3:3" hidden="1" x14ac:dyDescent="0.25">
      <c r="C1054" s="171"/>
    </row>
    <row r="1055" spans="3:3" hidden="1" x14ac:dyDescent="0.25">
      <c r="C1055" s="171"/>
    </row>
    <row r="1056" spans="3:3" hidden="1" x14ac:dyDescent="0.25">
      <c r="C1056" s="171"/>
    </row>
    <row r="1057" spans="3:3" hidden="1" x14ac:dyDescent="0.25">
      <c r="C1057" s="171"/>
    </row>
    <row r="1058" spans="3:3" hidden="1" x14ac:dyDescent="0.25">
      <c r="C1058" s="171"/>
    </row>
    <row r="1059" spans="3:3" hidden="1" x14ac:dyDescent="0.25">
      <c r="C1059" s="171"/>
    </row>
    <row r="1060" spans="3:3" hidden="1" x14ac:dyDescent="0.25">
      <c r="C1060" s="171"/>
    </row>
    <row r="1061" spans="3:3" hidden="1" x14ac:dyDescent="0.25">
      <c r="C1061" s="171"/>
    </row>
    <row r="1062" spans="3:3" hidden="1" x14ac:dyDescent="0.25">
      <c r="C1062" s="171"/>
    </row>
    <row r="1063" spans="3:3" hidden="1" x14ac:dyDescent="0.25">
      <c r="C1063" s="171"/>
    </row>
    <row r="1064" spans="3:3" hidden="1" x14ac:dyDescent="0.25">
      <c r="C1064" s="171"/>
    </row>
    <row r="1065" spans="3:3" hidden="1" x14ac:dyDescent="0.25">
      <c r="C1065" s="171"/>
    </row>
    <row r="1066" spans="3:3" hidden="1" x14ac:dyDescent="0.25">
      <c r="C1066" s="171"/>
    </row>
    <row r="1067" spans="3:3" hidden="1" x14ac:dyDescent="0.25">
      <c r="C1067" s="171"/>
    </row>
    <row r="1068" spans="3:3" hidden="1" x14ac:dyDescent="0.25">
      <c r="C1068" s="171"/>
    </row>
    <row r="1069" spans="3:3" hidden="1" x14ac:dyDescent="0.25">
      <c r="C1069" s="171"/>
    </row>
    <row r="1070" spans="3:3" hidden="1" x14ac:dyDescent="0.25">
      <c r="C1070" s="171"/>
    </row>
    <row r="1071" spans="3:3" hidden="1" x14ac:dyDescent="0.25">
      <c r="C1071" s="171"/>
    </row>
    <row r="1072" spans="3:3" hidden="1" x14ac:dyDescent="0.25">
      <c r="C1072" s="171"/>
    </row>
    <row r="1073" spans="3:3" hidden="1" x14ac:dyDescent="0.25">
      <c r="C1073" s="171"/>
    </row>
    <row r="1074" spans="3:3" hidden="1" x14ac:dyDescent="0.25">
      <c r="C1074" s="171"/>
    </row>
    <row r="1075" spans="3:3" hidden="1" x14ac:dyDescent="0.25">
      <c r="C1075" s="171"/>
    </row>
    <row r="1076" spans="3:3" hidden="1" x14ac:dyDescent="0.25">
      <c r="C1076" s="171"/>
    </row>
    <row r="1077" spans="3:3" hidden="1" x14ac:dyDescent="0.25">
      <c r="C1077" s="171"/>
    </row>
    <row r="1078" spans="3:3" hidden="1" x14ac:dyDescent="0.25">
      <c r="C1078" s="171"/>
    </row>
    <row r="1079" spans="3:3" hidden="1" x14ac:dyDescent="0.25">
      <c r="C1079" s="171"/>
    </row>
    <row r="1080" spans="3:3" hidden="1" x14ac:dyDescent="0.25">
      <c r="C1080" s="171"/>
    </row>
    <row r="1081" spans="3:3" hidden="1" x14ac:dyDescent="0.25">
      <c r="C1081" s="171"/>
    </row>
    <row r="1082" spans="3:3" hidden="1" x14ac:dyDescent="0.25">
      <c r="C1082" s="171"/>
    </row>
    <row r="1083" spans="3:3" hidden="1" x14ac:dyDescent="0.25">
      <c r="C1083" s="171"/>
    </row>
    <row r="1084" spans="3:3" hidden="1" x14ac:dyDescent="0.25">
      <c r="C1084" s="171"/>
    </row>
    <row r="1085" spans="3:3" hidden="1" x14ac:dyDescent="0.25">
      <c r="C1085" s="171"/>
    </row>
    <row r="1086" spans="3:3" hidden="1" x14ac:dyDescent="0.25">
      <c r="C1086" s="171"/>
    </row>
    <row r="1087" spans="3:3" hidden="1" x14ac:dyDescent="0.25">
      <c r="C1087" s="171"/>
    </row>
    <row r="1088" spans="3:3" hidden="1" x14ac:dyDescent="0.25">
      <c r="C1088" s="171"/>
    </row>
    <row r="1089" spans="3:3" hidden="1" x14ac:dyDescent="0.25">
      <c r="C1089" s="171"/>
    </row>
    <row r="1090" spans="3:3" hidden="1" x14ac:dyDescent="0.25">
      <c r="C1090" s="171"/>
    </row>
    <row r="1091" spans="3:3" hidden="1" x14ac:dyDescent="0.25">
      <c r="C1091" s="171"/>
    </row>
    <row r="1092" spans="3:3" hidden="1" x14ac:dyDescent="0.25">
      <c r="C1092" s="171"/>
    </row>
    <row r="1093" spans="3:3" hidden="1" x14ac:dyDescent="0.25">
      <c r="C1093" s="171"/>
    </row>
    <row r="1094" spans="3:3" hidden="1" x14ac:dyDescent="0.25">
      <c r="C1094" s="171"/>
    </row>
    <row r="1095" spans="3:3" hidden="1" x14ac:dyDescent="0.25">
      <c r="C1095" s="171"/>
    </row>
    <row r="1096" spans="3:3" hidden="1" x14ac:dyDescent="0.25">
      <c r="C1096" s="171"/>
    </row>
    <row r="1097" spans="3:3" hidden="1" x14ac:dyDescent="0.25">
      <c r="C1097" s="171"/>
    </row>
    <row r="1098" spans="3:3" hidden="1" x14ac:dyDescent="0.25">
      <c r="C1098" s="171"/>
    </row>
    <row r="1099" spans="3:3" hidden="1" x14ac:dyDescent="0.25">
      <c r="C1099" s="171"/>
    </row>
    <row r="1100" spans="3:3" hidden="1" x14ac:dyDescent="0.25">
      <c r="C1100" s="171"/>
    </row>
    <row r="1101" spans="3:3" hidden="1" x14ac:dyDescent="0.25">
      <c r="C1101" s="171"/>
    </row>
    <row r="1102" spans="3:3" hidden="1" x14ac:dyDescent="0.25">
      <c r="C1102" s="171"/>
    </row>
    <row r="1103" spans="3:3" hidden="1" x14ac:dyDescent="0.25">
      <c r="C1103" s="171"/>
    </row>
    <row r="1104" spans="3:3" hidden="1" x14ac:dyDescent="0.25">
      <c r="C1104" s="171"/>
    </row>
    <row r="1105" spans="3:3" hidden="1" x14ac:dyDescent="0.25">
      <c r="C1105" s="171"/>
    </row>
    <row r="1106" spans="3:3" hidden="1" x14ac:dyDescent="0.25">
      <c r="C1106" s="171"/>
    </row>
    <row r="1107" spans="3:3" hidden="1" x14ac:dyDescent="0.25">
      <c r="C1107" s="171"/>
    </row>
    <row r="1108" spans="3:3" hidden="1" x14ac:dyDescent="0.25">
      <c r="C1108" s="171"/>
    </row>
    <row r="1109" spans="3:3" hidden="1" x14ac:dyDescent="0.25">
      <c r="C1109" s="171"/>
    </row>
    <row r="1110" spans="3:3" hidden="1" x14ac:dyDescent="0.25">
      <c r="C1110" s="171"/>
    </row>
    <row r="1111" spans="3:3" hidden="1" x14ac:dyDescent="0.25">
      <c r="C1111" s="171"/>
    </row>
    <row r="1112" spans="3:3" hidden="1" x14ac:dyDescent="0.25">
      <c r="C1112" s="171"/>
    </row>
    <row r="1113" spans="3:3" hidden="1" x14ac:dyDescent="0.25">
      <c r="C1113" s="171"/>
    </row>
    <row r="1114" spans="3:3" hidden="1" x14ac:dyDescent="0.25">
      <c r="C1114" s="171"/>
    </row>
    <row r="1115" spans="3:3" hidden="1" x14ac:dyDescent="0.25">
      <c r="C1115" s="171"/>
    </row>
    <row r="1116" spans="3:3" hidden="1" x14ac:dyDescent="0.25">
      <c r="C1116" s="171"/>
    </row>
    <row r="1117" spans="3:3" hidden="1" x14ac:dyDescent="0.25">
      <c r="C1117" s="171"/>
    </row>
    <row r="1118" spans="3:3" hidden="1" x14ac:dyDescent="0.25">
      <c r="C1118" s="171"/>
    </row>
    <row r="1119" spans="3:3" hidden="1" x14ac:dyDescent="0.25">
      <c r="C1119" s="171"/>
    </row>
    <row r="1120" spans="3:3" hidden="1" x14ac:dyDescent="0.25">
      <c r="C1120" s="171"/>
    </row>
    <row r="1121" spans="3:3" hidden="1" x14ac:dyDescent="0.25">
      <c r="C1121" s="171"/>
    </row>
    <row r="1122" spans="3:3" hidden="1" x14ac:dyDescent="0.25">
      <c r="C1122" s="171"/>
    </row>
    <row r="1123" spans="3:3" hidden="1" x14ac:dyDescent="0.25">
      <c r="C1123" s="171"/>
    </row>
    <row r="1124" spans="3:3" hidden="1" x14ac:dyDescent="0.25">
      <c r="C1124" s="171"/>
    </row>
    <row r="1125" spans="3:3" hidden="1" x14ac:dyDescent="0.25">
      <c r="C1125" s="171"/>
    </row>
    <row r="1126" spans="3:3" hidden="1" x14ac:dyDescent="0.25">
      <c r="C1126" s="171"/>
    </row>
    <row r="1127" spans="3:3" hidden="1" x14ac:dyDescent="0.25">
      <c r="C1127" s="171"/>
    </row>
    <row r="1128" spans="3:3" hidden="1" x14ac:dyDescent="0.25">
      <c r="C1128" s="171"/>
    </row>
    <row r="1129" spans="3:3" hidden="1" x14ac:dyDescent="0.25">
      <c r="C1129" s="171"/>
    </row>
    <row r="1130" spans="3:3" hidden="1" x14ac:dyDescent="0.25">
      <c r="C1130" s="171"/>
    </row>
    <row r="1131" spans="3:3" hidden="1" x14ac:dyDescent="0.25">
      <c r="C1131" s="171"/>
    </row>
    <row r="1132" spans="3:3" hidden="1" x14ac:dyDescent="0.25">
      <c r="C1132" s="171"/>
    </row>
    <row r="1133" spans="3:3" hidden="1" x14ac:dyDescent="0.25">
      <c r="C1133" s="171"/>
    </row>
    <row r="1134" spans="3:3" hidden="1" x14ac:dyDescent="0.25">
      <c r="C1134" s="171"/>
    </row>
    <row r="1135" spans="3:3" hidden="1" x14ac:dyDescent="0.25">
      <c r="C1135" s="171"/>
    </row>
    <row r="1136" spans="3:3" hidden="1" x14ac:dyDescent="0.25">
      <c r="C1136" s="171"/>
    </row>
    <row r="1137" spans="3:3" hidden="1" x14ac:dyDescent="0.25">
      <c r="C1137" s="171"/>
    </row>
    <row r="1138" spans="3:3" hidden="1" x14ac:dyDescent="0.25">
      <c r="C1138" s="171"/>
    </row>
    <row r="1139" spans="3:3" hidden="1" x14ac:dyDescent="0.25">
      <c r="C1139" s="171"/>
    </row>
    <row r="1140" spans="3:3" hidden="1" x14ac:dyDescent="0.25">
      <c r="C1140" s="171"/>
    </row>
    <row r="1141" spans="3:3" hidden="1" x14ac:dyDescent="0.25">
      <c r="C1141" s="171"/>
    </row>
    <row r="1142" spans="3:3" hidden="1" x14ac:dyDescent="0.25">
      <c r="C1142" s="171"/>
    </row>
    <row r="1143" spans="3:3" hidden="1" x14ac:dyDescent="0.25">
      <c r="C1143" s="171"/>
    </row>
    <row r="1144" spans="3:3" hidden="1" x14ac:dyDescent="0.25">
      <c r="C1144" s="171"/>
    </row>
    <row r="1145" spans="3:3" hidden="1" x14ac:dyDescent="0.25">
      <c r="C1145" s="171"/>
    </row>
    <row r="1146" spans="3:3" hidden="1" x14ac:dyDescent="0.25">
      <c r="C1146" s="171"/>
    </row>
    <row r="1147" spans="3:3" hidden="1" x14ac:dyDescent="0.25">
      <c r="C1147" s="171"/>
    </row>
    <row r="1148" spans="3:3" hidden="1" x14ac:dyDescent="0.25">
      <c r="C1148" s="171"/>
    </row>
    <row r="1149" spans="3:3" hidden="1" x14ac:dyDescent="0.25">
      <c r="C1149" s="171"/>
    </row>
    <row r="1150" spans="3:3" hidden="1" x14ac:dyDescent="0.25">
      <c r="C1150" s="171"/>
    </row>
    <row r="1151" spans="3:3" hidden="1" x14ac:dyDescent="0.25">
      <c r="C1151" s="171"/>
    </row>
    <row r="1152" spans="3:3" hidden="1" x14ac:dyDescent="0.25">
      <c r="C1152" s="171"/>
    </row>
    <row r="1153" spans="3:3" hidden="1" x14ac:dyDescent="0.25">
      <c r="C1153" s="171"/>
    </row>
    <row r="1154" spans="3:3" hidden="1" x14ac:dyDescent="0.25">
      <c r="C1154" s="171"/>
    </row>
    <row r="1155" spans="3:3" hidden="1" x14ac:dyDescent="0.25">
      <c r="C1155" s="171"/>
    </row>
    <row r="1156" spans="3:3" hidden="1" x14ac:dyDescent="0.25">
      <c r="C1156" s="171"/>
    </row>
    <row r="1157" spans="3:3" hidden="1" x14ac:dyDescent="0.25">
      <c r="C1157" s="171"/>
    </row>
    <row r="1158" spans="3:3" hidden="1" x14ac:dyDescent="0.25">
      <c r="C1158" s="171"/>
    </row>
    <row r="1159" spans="3:3" hidden="1" x14ac:dyDescent="0.25">
      <c r="C1159" s="171"/>
    </row>
    <row r="1160" spans="3:3" hidden="1" x14ac:dyDescent="0.25">
      <c r="C1160" s="171"/>
    </row>
    <row r="1161" spans="3:3" hidden="1" x14ac:dyDescent="0.25">
      <c r="C1161" s="171"/>
    </row>
    <row r="1162" spans="3:3" hidden="1" x14ac:dyDescent="0.25">
      <c r="C1162" s="171"/>
    </row>
    <row r="1163" spans="3:3" hidden="1" x14ac:dyDescent="0.25">
      <c r="C1163" s="171"/>
    </row>
    <row r="1164" spans="3:3" hidden="1" x14ac:dyDescent="0.25">
      <c r="C1164" s="171"/>
    </row>
    <row r="1165" spans="3:3" hidden="1" x14ac:dyDescent="0.25">
      <c r="C1165" s="171"/>
    </row>
    <row r="1166" spans="3:3" hidden="1" x14ac:dyDescent="0.25">
      <c r="C1166" s="171"/>
    </row>
    <row r="1167" spans="3:3" hidden="1" x14ac:dyDescent="0.25">
      <c r="C1167" s="171"/>
    </row>
    <row r="1168" spans="3:3" hidden="1" x14ac:dyDescent="0.25">
      <c r="C1168" s="171"/>
    </row>
    <row r="1169" spans="3:3" hidden="1" x14ac:dyDescent="0.25">
      <c r="C1169" s="171"/>
    </row>
    <row r="1170" spans="3:3" hidden="1" x14ac:dyDescent="0.25">
      <c r="C1170" s="171"/>
    </row>
    <row r="1171" spans="3:3" hidden="1" x14ac:dyDescent="0.25">
      <c r="C1171" s="171"/>
    </row>
    <row r="1172" spans="3:3" hidden="1" x14ac:dyDescent="0.25">
      <c r="C1172" s="171"/>
    </row>
    <row r="1173" spans="3:3" hidden="1" x14ac:dyDescent="0.25">
      <c r="C1173" s="171"/>
    </row>
    <row r="1174" spans="3:3" hidden="1" x14ac:dyDescent="0.25">
      <c r="C1174" s="171"/>
    </row>
    <row r="1175" spans="3:3" hidden="1" x14ac:dyDescent="0.25">
      <c r="C1175" s="171"/>
    </row>
    <row r="1176" spans="3:3" hidden="1" x14ac:dyDescent="0.25">
      <c r="C1176" s="171"/>
    </row>
    <row r="1177" spans="3:3" hidden="1" x14ac:dyDescent="0.25">
      <c r="C1177" s="171"/>
    </row>
    <row r="1178" spans="3:3" hidden="1" x14ac:dyDescent="0.25">
      <c r="C1178" s="171"/>
    </row>
    <row r="1179" spans="3:3" hidden="1" x14ac:dyDescent="0.25">
      <c r="C1179" s="171"/>
    </row>
    <row r="1180" spans="3:3" hidden="1" x14ac:dyDescent="0.25">
      <c r="C1180" s="171"/>
    </row>
    <row r="1181" spans="3:3" hidden="1" x14ac:dyDescent="0.25">
      <c r="C1181" s="171"/>
    </row>
    <row r="1182" spans="3:3" hidden="1" x14ac:dyDescent="0.25">
      <c r="C1182" s="171"/>
    </row>
    <row r="1183" spans="3:3" hidden="1" x14ac:dyDescent="0.25">
      <c r="C1183" s="171"/>
    </row>
    <row r="1184" spans="3:3" hidden="1" x14ac:dyDescent="0.25">
      <c r="C1184" s="171"/>
    </row>
    <row r="1185" spans="3:3" hidden="1" x14ac:dyDescent="0.25">
      <c r="C1185" s="171"/>
    </row>
    <row r="1186" spans="3:3" hidden="1" x14ac:dyDescent="0.25">
      <c r="C1186" s="171"/>
    </row>
    <row r="1187" spans="3:3" hidden="1" x14ac:dyDescent="0.25">
      <c r="C1187" s="171"/>
    </row>
    <row r="1188" spans="3:3" hidden="1" x14ac:dyDescent="0.25">
      <c r="C1188" s="171"/>
    </row>
    <row r="1189" spans="3:3" hidden="1" x14ac:dyDescent="0.25">
      <c r="C1189" s="171"/>
    </row>
    <row r="1190" spans="3:3" hidden="1" x14ac:dyDescent="0.25">
      <c r="C1190" s="171"/>
    </row>
    <row r="1191" spans="3:3" hidden="1" x14ac:dyDescent="0.25">
      <c r="C1191" s="171"/>
    </row>
    <row r="1192" spans="3:3" hidden="1" x14ac:dyDescent="0.25">
      <c r="C1192" s="171"/>
    </row>
    <row r="1193" spans="3:3" hidden="1" x14ac:dyDescent="0.25">
      <c r="C1193" s="171"/>
    </row>
    <row r="1194" spans="3:3" hidden="1" x14ac:dyDescent="0.25">
      <c r="C1194" s="171"/>
    </row>
    <row r="1195" spans="3:3" hidden="1" x14ac:dyDescent="0.25">
      <c r="C1195" s="171"/>
    </row>
    <row r="1196" spans="3:3" hidden="1" x14ac:dyDescent="0.25">
      <c r="C1196" s="171"/>
    </row>
    <row r="1197" spans="3:3" hidden="1" x14ac:dyDescent="0.25">
      <c r="C1197" s="171"/>
    </row>
    <row r="1198" spans="3:3" hidden="1" x14ac:dyDescent="0.25">
      <c r="C1198" s="171"/>
    </row>
    <row r="1199" spans="3:3" hidden="1" x14ac:dyDescent="0.25">
      <c r="C1199" s="171"/>
    </row>
    <row r="1200" spans="3:3" hidden="1" x14ac:dyDescent="0.25">
      <c r="C1200" s="171"/>
    </row>
    <row r="1201" spans="3:3" hidden="1" x14ac:dyDescent="0.25">
      <c r="C1201" s="171"/>
    </row>
    <row r="1202" spans="3:3" hidden="1" x14ac:dyDescent="0.25">
      <c r="C1202" s="171"/>
    </row>
    <row r="1203" spans="3:3" hidden="1" x14ac:dyDescent="0.25">
      <c r="C1203" s="171"/>
    </row>
    <row r="1204" spans="3:3" hidden="1" x14ac:dyDescent="0.25">
      <c r="C1204" s="171"/>
    </row>
    <row r="1205" spans="3:3" hidden="1" x14ac:dyDescent="0.25">
      <c r="C1205" s="171"/>
    </row>
    <row r="1206" spans="3:3" hidden="1" x14ac:dyDescent="0.25">
      <c r="C1206" s="171"/>
    </row>
    <row r="1207" spans="3:3" hidden="1" x14ac:dyDescent="0.25">
      <c r="C1207" s="171"/>
    </row>
    <row r="1208" spans="3:3" hidden="1" x14ac:dyDescent="0.25">
      <c r="C1208" s="171"/>
    </row>
    <row r="1209" spans="3:3" hidden="1" x14ac:dyDescent="0.25">
      <c r="C1209" s="171"/>
    </row>
    <row r="1210" spans="3:3" hidden="1" x14ac:dyDescent="0.25">
      <c r="C1210" s="171"/>
    </row>
    <row r="1211" spans="3:3" hidden="1" x14ac:dyDescent="0.25">
      <c r="C1211" s="171"/>
    </row>
    <row r="1212" spans="3:3" hidden="1" x14ac:dyDescent="0.25">
      <c r="C1212" s="171"/>
    </row>
    <row r="1213" spans="3:3" hidden="1" x14ac:dyDescent="0.25">
      <c r="C1213" s="171"/>
    </row>
    <row r="1214" spans="3:3" hidden="1" x14ac:dyDescent="0.25">
      <c r="C1214" s="171"/>
    </row>
    <row r="1215" spans="3:3" hidden="1" x14ac:dyDescent="0.25">
      <c r="C1215" s="171"/>
    </row>
    <row r="1216" spans="3:3" hidden="1" x14ac:dyDescent="0.25">
      <c r="C1216" s="171"/>
    </row>
    <row r="1217" spans="3:3" hidden="1" x14ac:dyDescent="0.25">
      <c r="C1217" s="171"/>
    </row>
    <row r="1218" spans="3:3" hidden="1" x14ac:dyDescent="0.25">
      <c r="C1218" s="171"/>
    </row>
    <row r="1219" spans="3:3" hidden="1" x14ac:dyDescent="0.25">
      <c r="C1219" s="171"/>
    </row>
    <row r="1220" spans="3:3" hidden="1" x14ac:dyDescent="0.25">
      <c r="C1220" s="171"/>
    </row>
    <row r="1221" spans="3:3" hidden="1" x14ac:dyDescent="0.25">
      <c r="C1221" s="171"/>
    </row>
    <row r="1222" spans="3:3" hidden="1" x14ac:dyDescent="0.25">
      <c r="C1222" s="171"/>
    </row>
    <row r="1223" spans="3:3" hidden="1" x14ac:dyDescent="0.25">
      <c r="C1223" s="171"/>
    </row>
    <row r="1224" spans="3:3" hidden="1" x14ac:dyDescent="0.25">
      <c r="C1224" s="171"/>
    </row>
    <row r="1225" spans="3:3" hidden="1" x14ac:dyDescent="0.25">
      <c r="C1225" s="171"/>
    </row>
    <row r="1226" spans="3:3" hidden="1" x14ac:dyDescent="0.25">
      <c r="C1226" s="171"/>
    </row>
    <row r="1227" spans="3:3" hidden="1" x14ac:dyDescent="0.25">
      <c r="C1227" s="171"/>
    </row>
    <row r="1228" spans="3:3" hidden="1" x14ac:dyDescent="0.25">
      <c r="C1228" s="171"/>
    </row>
    <row r="1229" spans="3:3" hidden="1" x14ac:dyDescent="0.25">
      <c r="C1229" s="171"/>
    </row>
    <row r="1230" spans="3:3" hidden="1" x14ac:dyDescent="0.25">
      <c r="C1230" s="171"/>
    </row>
    <row r="1231" spans="3:3" hidden="1" x14ac:dyDescent="0.25">
      <c r="C1231" s="171"/>
    </row>
    <row r="1232" spans="3:3" hidden="1" x14ac:dyDescent="0.25">
      <c r="C1232" s="171"/>
    </row>
    <row r="1233" spans="3:3" hidden="1" x14ac:dyDescent="0.25">
      <c r="C1233" s="171"/>
    </row>
    <row r="1234" spans="3:3" hidden="1" x14ac:dyDescent="0.25">
      <c r="C1234" s="171"/>
    </row>
    <row r="1235" spans="3:3" hidden="1" x14ac:dyDescent="0.25">
      <c r="C1235" s="171"/>
    </row>
    <row r="1236" spans="3:3" hidden="1" x14ac:dyDescent="0.25">
      <c r="C1236" s="171"/>
    </row>
    <row r="1237" spans="3:3" hidden="1" x14ac:dyDescent="0.25">
      <c r="C1237" s="171"/>
    </row>
    <row r="1238" spans="3:3" hidden="1" x14ac:dyDescent="0.25">
      <c r="C1238" s="171"/>
    </row>
    <row r="1239" spans="3:3" hidden="1" x14ac:dyDescent="0.25">
      <c r="C1239" s="171"/>
    </row>
    <row r="1240" spans="3:3" hidden="1" x14ac:dyDescent="0.25">
      <c r="C1240" s="171"/>
    </row>
    <row r="1241" spans="3:3" hidden="1" x14ac:dyDescent="0.25">
      <c r="C1241" s="171"/>
    </row>
    <row r="1242" spans="3:3" hidden="1" x14ac:dyDescent="0.25">
      <c r="C1242" s="171"/>
    </row>
    <row r="1243" spans="3:3" hidden="1" x14ac:dyDescent="0.25">
      <c r="C1243" s="171"/>
    </row>
    <row r="1244" spans="3:3" hidden="1" x14ac:dyDescent="0.25">
      <c r="C1244" s="171"/>
    </row>
    <row r="1245" spans="3:3" hidden="1" x14ac:dyDescent="0.25">
      <c r="C1245" s="171"/>
    </row>
    <row r="1246" spans="3:3" hidden="1" x14ac:dyDescent="0.25">
      <c r="C1246" s="171"/>
    </row>
    <row r="1247" spans="3:3" hidden="1" x14ac:dyDescent="0.25">
      <c r="C1247" s="171"/>
    </row>
    <row r="1248" spans="3:3" hidden="1" x14ac:dyDescent="0.25">
      <c r="C1248" s="171"/>
    </row>
    <row r="1249" spans="3:3" hidden="1" x14ac:dyDescent="0.25">
      <c r="C1249" s="171"/>
    </row>
    <row r="1250" spans="3:3" hidden="1" x14ac:dyDescent="0.25">
      <c r="C1250" s="171"/>
    </row>
    <row r="1251" spans="3:3" hidden="1" x14ac:dyDescent="0.25">
      <c r="C1251" s="171"/>
    </row>
    <row r="1252" spans="3:3" hidden="1" x14ac:dyDescent="0.25">
      <c r="C1252" s="171"/>
    </row>
    <row r="1253" spans="3:3" hidden="1" x14ac:dyDescent="0.25">
      <c r="C1253" s="171"/>
    </row>
    <row r="1254" spans="3:3" hidden="1" x14ac:dyDescent="0.25">
      <c r="C1254" s="171"/>
    </row>
    <row r="1255" spans="3:3" hidden="1" x14ac:dyDescent="0.25">
      <c r="C1255" s="171"/>
    </row>
    <row r="1256" spans="3:3" hidden="1" x14ac:dyDescent="0.25">
      <c r="C1256" s="171"/>
    </row>
    <row r="1257" spans="3:3" hidden="1" x14ac:dyDescent="0.25">
      <c r="C1257" s="171"/>
    </row>
    <row r="1258" spans="3:3" hidden="1" x14ac:dyDescent="0.25">
      <c r="C1258" s="171"/>
    </row>
    <row r="1259" spans="3:3" hidden="1" x14ac:dyDescent="0.25">
      <c r="C1259" s="171"/>
    </row>
    <row r="1260" spans="3:3" hidden="1" x14ac:dyDescent="0.25">
      <c r="C1260" s="171"/>
    </row>
    <row r="1261" spans="3:3" hidden="1" x14ac:dyDescent="0.25">
      <c r="C1261" s="171"/>
    </row>
    <row r="1262" spans="3:3" hidden="1" x14ac:dyDescent="0.25">
      <c r="C1262" s="171"/>
    </row>
    <row r="1263" spans="3:3" hidden="1" x14ac:dyDescent="0.25">
      <c r="C1263" s="171"/>
    </row>
    <row r="1264" spans="3:3" hidden="1" x14ac:dyDescent="0.25">
      <c r="C1264" s="171"/>
    </row>
    <row r="1265" spans="3:3" hidden="1" x14ac:dyDescent="0.25">
      <c r="C1265" s="171"/>
    </row>
    <row r="1266" spans="3:3" hidden="1" x14ac:dyDescent="0.25">
      <c r="C1266" s="171"/>
    </row>
    <row r="1267" spans="3:3" hidden="1" x14ac:dyDescent="0.25">
      <c r="C1267" s="171"/>
    </row>
    <row r="1268" spans="3:3" hidden="1" x14ac:dyDescent="0.25">
      <c r="C1268" s="171"/>
    </row>
    <row r="1269" spans="3:3" hidden="1" x14ac:dyDescent="0.25">
      <c r="C1269" s="171"/>
    </row>
    <row r="1270" spans="3:3" hidden="1" x14ac:dyDescent="0.25">
      <c r="C1270" s="171"/>
    </row>
    <row r="1271" spans="3:3" hidden="1" x14ac:dyDescent="0.25">
      <c r="C1271" s="171"/>
    </row>
    <row r="1272" spans="3:3" hidden="1" x14ac:dyDescent="0.25">
      <c r="C1272" s="171"/>
    </row>
    <row r="1273" spans="3:3" hidden="1" x14ac:dyDescent="0.25">
      <c r="C1273" s="171"/>
    </row>
    <row r="1274" spans="3:3" hidden="1" x14ac:dyDescent="0.25">
      <c r="C1274" s="171"/>
    </row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6" ht="0" hidden="1" customHeight="1" x14ac:dyDescent="0.25"/>
  </sheetData>
  <mergeCells count="4">
    <mergeCell ref="B1:K1"/>
    <mergeCell ref="B2:K2"/>
    <mergeCell ref="B9:F9"/>
    <mergeCell ref="H9:L9"/>
  </mergeCells>
  <dataValidations count="1">
    <dataValidation type="list" allowBlank="1" showInputMessage="1" showErrorMessage="1" sqref="H10 B10:B12" xr:uid="{83ABBA07-872B-46F7-A233-088E203224D3}">
      <formula1>$B$10:$F$10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BC34-F7ED-41F9-8DA9-96917A241913}">
  <sheetPr codeName="Hoja17"/>
  <dimension ref="A1:AD21"/>
  <sheetViews>
    <sheetView workbookViewId="0">
      <selection activeCell="C6" sqref="C6"/>
    </sheetView>
  </sheetViews>
  <sheetFormatPr baseColWidth="10" defaultColWidth="0" defaultRowHeight="15" x14ac:dyDescent="0.25"/>
  <cols>
    <col min="1" max="1" width="15" style="171" customWidth="1"/>
    <col min="2" max="2" width="11.42578125" style="171" customWidth="1"/>
    <col min="3" max="3" width="27.7109375" style="171" bestFit="1" customWidth="1"/>
    <col min="4" max="4" width="14.42578125" style="171" bestFit="1" customWidth="1"/>
    <col min="5" max="9" width="12" style="171" bestFit="1" customWidth="1"/>
    <col min="10" max="13" width="11.42578125" style="171" customWidth="1"/>
    <col min="14" max="14" width="7.140625" style="171" customWidth="1"/>
    <col min="15" max="15" width="7.28515625" style="171" customWidth="1"/>
    <col min="16" max="16" width="11.42578125" style="171" hidden="1" customWidth="1"/>
    <col min="17" max="30" width="0" style="171" hidden="1" customWidth="1"/>
    <col min="31" max="16384" width="11.42578125" style="171" hidden="1"/>
  </cols>
  <sheetData>
    <row r="1" spans="1:30" customFormat="1" x14ac:dyDescent="0.25">
      <c r="A1" s="238"/>
      <c r="B1" s="254"/>
      <c r="C1" s="237"/>
      <c r="D1" s="254"/>
      <c r="E1" s="255"/>
      <c r="F1" s="255"/>
      <c r="G1" s="255"/>
      <c r="H1" s="237"/>
      <c r="I1" s="237"/>
      <c r="J1" s="254"/>
      <c r="K1" s="237"/>
      <c r="L1" s="237"/>
      <c r="M1" s="237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2" spans="1:30" customFormat="1" ht="21" x14ac:dyDescent="0.35">
      <c r="A2" s="238"/>
      <c r="B2" s="254"/>
      <c r="C2" s="606" t="s">
        <v>178</v>
      </c>
      <c r="D2" s="606"/>
      <c r="E2" s="606"/>
      <c r="F2" s="606"/>
      <c r="G2" s="606"/>
      <c r="H2" s="606"/>
      <c r="I2" s="606"/>
      <c r="J2" s="606"/>
      <c r="K2" s="606"/>
      <c r="L2" s="606"/>
      <c r="M2" s="237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0" customFormat="1" ht="15.75" x14ac:dyDescent="0.25">
      <c r="A3" s="238"/>
      <c r="B3" s="254"/>
      <c r="C3" s="607">
        <v>45900</v>
      </c>
      <c r="D3" s="607"/>
      <c r="E3" s="607"/>
      <c r="F3" s="607"/>
      <c r="G3" s="607"/>
      <c r="H3" s="607"/>
      <c r="I3" s="607"/>
      <c r="J3" s="607"/>
      <c r="K3" s="607"/>
      <c r="L3" s="607"/>
      <c r="M3" s="237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1:30" customFormat="1" x14ac:dyDescent="0.25">
      <c r="A4" s="238"/>
      <c r="B4" s="254"/>
      <c r="C4" s="237"/>
      <c r="D4" s="254"/>
      <c r="E4" s="255"/>
      <c r="F4" s="255"/>
      <c r="G4" s="255"/>
      <c r="H4" s="237"/>
      <c r="I4" s="237"/>
      <c r="J4" s="257"/>
      <c r="K4" s="237"/>
      <c r="L4" s="237"/>
      <c r="M4" s="237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0" customFormat="1" x14ac:dyDescent="0.25">
      <c r="A5" s="469" t="s">
        <v>26</v>
      </c>
      <c r="B5" s="469" t="s">
        <v>27</v>
      </c>
      <c r="C5" s="470" t="s">
        <v>28</v>
      </c>
      <c r="D5" s="470" t="s">
        <v>385</v>
      </c>
      <c r="E5" s="470" t="s">
        <v>384</v>
      </c>
      <c r="F5" s="470" t="s">
        <v>30</v>
      </c>
      <c r="G5" s="470" t="s">
        <v>31</v>
      </c>
      <c r="H5" s="470" t="s">
        <v>149</v>
      </c>
      <c r="I5" s="470" t="s">
        <v>150</v>
      </c>
      <c r="J5" s="470" t="s">
        <v>32</v>
      </c>
      <c r="K5" s="470" t="s">
        <v>33</v>
      </c>
      <c r="L5" s="470" t="s">
        <v>34</v>
      </c>
      <c r="M5" s="470" t="s">
        <v>35</v>
      </c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</row>
    <row r="6" spans="1:30" customFormat="1" ht="20.45" customHeight="1" x14ac:dyDescent="0.25">
      <c r="A6" s="653" t="s">
        <v>476</v>
      </c>
      <c r="B6" s="494" t="s">
        <v>649</v>
      </c>
      <c r="C6" s="489" t="s">
        <v>400</v>
      </c>
      <c r="D6" s="490">
        <v>850000000</v>
      </c>
      <c r="E6" s="491">
        <v>14696031</v>
      </c>
      <c r="F6" s="492">
        <v>14070000</v>
      </c>
      <c r="G6" s="491">
        <v>626031</v>
      </c>
      <c r="H6" s="491">
        <v>0</v>
      </c>
      <c r="I6" s="492">
        <v>626031</v>
      </c>
      <c r="J6" s="491">
        <v>0</v>
      </c>
      <c r="K6" s="491">
        <v>0</v>
      </c>
      <c r="L6" s="491">
        <v>0</v>
      </c>
      <c r="M6" s="491">
        <v>626031</v>
      </c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</row>
    <row r="7" spans="1:30" customFormat="1" ht="20.45" customHeight="1" x14ac:dyDescent="0.25">
      <c r="A7" s="653"/>
      <c r="B7" s="494" t="s">
        <v>651</v>
      </c>
      <c r="C7" s="489" t="s">
        <v>405</v>
      </c>
      <c r="D7" s="490">
        <v>1000000000</v>
      </c>
      <c r="E7" s="491">
        <v>21000000</v>
      </c>
      <c r="F7" s="492">
        <v>21000000</v>
      </c>
      <c r="G7" s="491">
        <v>0</v>
      </c>
      <c r="H7" s="491">
        <v>0</v>
      </c>
      <c r="I7" s="492">
        <v>0</v>
      </c>
      <c r="J7" s="491">
        <v>0</v>
      </c>
      <c r="K7" s="491">
        <v>0</v>
      </c>
      <c r="L7" s="491">
        <v>0</v>
      </c>
      <c r="M7" s="491">
        <v>0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</row>
    <row r="8" spans="1:30" customFormat="1" ht="20.45" customHeight="1" x14ac:dyDescent="0.25">
      <c r="A8" s="653"/>
      <c r="B8" s="494" t="s">
        <v>652</v>
      </c>
      <c r="C8" s="489" t="s">
        <v>589</v>
      </c>
      <c r="D8" s="490">
        <v>800000000</v>
      </c>
      <c r="E8" s="491">
        <v>0</v>
      </c>
      <c r="F8" s="492">
        <v>0</v>
      </c>
      <c r="G8" s="491">
        <v>0</v>
      </c>
      <c r="H8" s="491">
        <v>0</v>
      </c>
      <c r="I8" s="492">
        <v>0</v>
      </c>
      <c r="J8" s="491">
        <v>0</v>
      </c>
      <c r="K8" s="491">
        <v>0</v>
      </c>
      <c r="L8" s="491">
        <v>0</v>
      </c>
      <c r="M8" s="491">
        <v>0</v>
      </c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30" customFormat="1" x14ac:dyDescent="0.25">
      <c r="A9" s="653"/>
      <c r="B9" s="494" t="s">
        <v>792</v>
      </c>
      <c r="C9" s="489" t="s">
        <v>520</v>
      </c>
      <c r="D9" s="490">
        <v>1750000000</v>
      </c>
      <c r="E9" s="491">
        <v>48000000</v>
      </c>
      <c r="F9" s="492">
        <v>48000000</v>
      </c>
      <c r="G9" s="491">
        <v>0</v>
      </c>
      <c r="H9" s="491">
        <v>0</v>
      </c>
      <c r="I9" s="492">
        <v>0</v>
      </c>
      <c r="J9" s="491">
        <v>0</v>
      </c>
      <c r="K9" s="491">
        <v>0</v>
      </c>
      <c r="L9" s="491">
        <v>0</v>
      </c>
      <c r="M9" s="491">
        <v>0</v>
      </c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30" customFormat="1" x14ac:dyDescent="0.25">
      <c r="A10" s="653"/>
      <c r="B10" s="494" t="s">
        <v>789</v>
      </c>
      <c r="C10" s="489" t="s">
        <v>472</v>
      </c>
      <c r="D10" s="490">
        <v>220786891</v>
      </c>
      <c r="E10" s="491">
        <v>12000000</v>
      </c>
      <c r="F10" s="492">
        <v>8000000</v>
      </c>
      <c r="G10" s="491">
        <v>4000000</v>
      </c>
      <c r="H10" s="491">
        <v>0</v>
      </c>
      <c r="I10" s="492">
        <v>4000000</v>
      </c>
      <c r="J10" s="491">
        <v>0</v>
      </c>
      <c r="K10" s="491">
        <v>0</v>
      </c>
      <c r="L10" s="491">
        <v>0</v>
      </c>
      <c r="M10" s="491">
        <v>4000000</v>
      </c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30" customFormat="1" x14ac:dyDescent="0.25">
      <c r="A11" s="653"/>
      <c r="B11" s="494" t="s">
        <v>680</v>
      </c>
      <c r="C11" s="489" t="s">
        <v>570</v>
      </c>
      <c r="D11" s="490">
        <v>400020000</v>
      </c>
      <c r="E11" s="491">
        <v>9000000</v>
      </c>
      <c r="F11" s="492">
        <v>0</v>
      </c>
      <c r="G11" s="491">
        <v>9000000</v>
      </c>
      <c r="H11" s="491">
        <v>0</v>
      </c>
      <c r="I11" s="492">
        <v>9000000</v>
      </c>
      <c r="J11" s="491">
        <v>0</v>
      </c>
      <c r="K11" s="491">
        <v>0</v>
      </c>
      <c r="L11" s="491">
        <v>0</v>
      </c>
      <c r="M11" s="491">
        <v>9000000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</row>
    <row r="12" spans="1:30" customFormat="1" x14ac:dyDescent="0.25">
      <c r="A12" s="653"/>
      <c r="B12" s="494" t="s">
        <v>681</v>
      </c>
      <c r="C12" s="489" t="s">
        <v>569</v>
      </c>
      <c r="D12" s="490">
        <v>400020000</v>
      </c>
      <c r="E12" s="491">
        <v>9000000</v>
      </c>
      <c r="F12" s="492">
        <v>9000000</v>
      </c>
      <c r="G12" s="491">
        <v>0</v>
      </c>
      <c r="H12" s="491">
        <v>0</v>
      </c>
      <c r="I12" s="492">
        <v>0</v>
      </c>
      <c r="J12" s="491">
        <v>0</v>
      </c>
      <c r="K12" s="491">
        <v>0</v>
      </c>
      <c r="L12" s="491">
        <v>0</v>
      </c>
      <c r="M12" s="491">
        <v>0</v>
      </c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</row>
    <row r="13" spans="1:30" customFormat="1" x14ac:dyDescent="0.25">
      <c r="A13" s="653"/>
      <c r="B13" s="494" t="s">
        <v>682</v>
      </c>
      <c r="C13" s="489" t="s">
        <v>573</v>
      </c>
      <c r="D13" s="490">
        <v>400020000</v>
      </c>
      <c r="E13" s="491">
        <v>0</v>
      </c>
      <c r="F13" s="492">
        <v>0</v>
      </c>
      <c r="G13" s="491">
        <v>0</v>
      </c>
      <c r="H13" s="491">
        <v>0</v>
      </c>
      <c r="I13" s="492">
        <v>0</v>
      </c>
      <c r="J13" s="491">
        <v>0</v>
      </c>
      <c r="K13" s="491">
        <v>0</v>
      </c>
      <c r="L13" s="491">
        <v>0</v>
      </c>
      <c r="M13" s="491">
        <v>0</v>
      </c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</row>
    <row r="14" spans="1:30" customFormat="1" x14ac:dyDescent="0.25">
      <c r="A14" s="653"/>
      <c r="B14" s="494" t="s">
        <v>686</v>
      </c>
      <c r="C14" s="489" t="s">
        <v>553</v>
      </c>
      <c r="D14" s="490">
        <v>400020000</v>
      </c>
      <c r="E14" s="491">
        <v>4500000</v>
      </c>
      <c r="F14" s="492">
        <v>4500000</v>
      </c>
      <c r="G14" s="491">
        <v>0</v>
      </c>
      <c r="H14" s="491">
        <v>0</v>
      </c>
      <c r="I14" s="492">
        <v>0</v>
      </c>
      <c r="J14" s="491">
        <v>0</v>
      </c>
      <c r="K14" s="491">
        <v>0</v>
      </c>
      <c r="L14" s="491">
        <v>0</v>
      </c>
      <c r="M14" s="491">
        <v>0</v>
      </c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</row>
    <row r="15" spans="1:30" customFormat="1" x14ac:dyDescent="0.25">
      <c r="A15" s="660"/>
      <c r="B15" s="494" t="s">
        <v>687</v>
      </c>
      <c r="C15" s="489" t="s">
        <v>790</v>
      </c>
      <c r="D15" s="490">
        <v>400020000</v>
      </c>
      <c r="E15" s="491">
        <v>4000000</v>
      </c>
      <c r="F15" s="492">
        <v>4000000</v>
      </c>
      <c r="G15" s="491">
        <v>0</v>
      </c>
      <c r="H15" s="491">
        <v>0</v>
      </c>
      <c r="I15" s="492">
        <v>0</v>
      </c>
      <c r="J15" s="491">
        <v>0</v>
      </c>
      <c r="K15" s="491">
        <v>0</v>
      </c>
      <c r="L15" s="491">
        <v>0</v>
      </c>
      <c r="M15" s="491">
        <v>0</v>
      </c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</row>
    <row r="16" spans="1:30" customFormat="1" x14ac:dyDescent="0.25">
      <c r="A16" s="496"/>
      <c r="B16" s="496">
        <v>11</v>
      </c>
      <c r="C16" s="496" t="s">
        <v>386</v>
      </c>
      <c r="D16" s="496">
        <v>6620886891</v>
      </c>
      <c r="E16" s="496">
        <v>122196031</v>
      </c>
      <c r="F16" s="496">
        <v>108570000</v>
      </c>
      <c r="G16" s="496">
        <v>13626031</v>
      </c>
      <c r="H16" s="496">
        <v>0</v>
      </c>
      <c r="I16" s="496">
        <v>13626031</v>
      </c>
      <c r="J16" s="496">
        <v>0</v>
      </c>
      <c r="K16" s="496">
        <v>0</v>
      </c>
      <c r="L16" s="496">
        <v>0</v>
      </c>
      <c r="M16" s="496">
        <v>13626031</v>
      </c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</row>
    <row r="17" spans="1:30" customFormat="1" x14ac:dyDescent="0.25">
      <c r="A17" s="656" t="s">
        <v>477</v>
      </c>
      <c r="B17" s="494" t="s">
        <v>791</v>
      </c>
      <c r="C17" s="489" t="s">
        <v>449</v>
      </c>
      <c r="D17" s="490">
        <v>400000000</v>
      </c>
      <c r="E17" s="491">
        <v>0</v>
      </c>
      <c r="F17" s="492">
        <v>0</v>
      </c>
      <c r="G17" s="491">
        <v>0</v>
      </c>
      <c r="H17" s="491">
        <v>0</v>
      </c>
      <c r="I17" s="492">
        <v>0</v>
      </c>
      <c r="J17" s="491">
        <v>0</v>
      </c>
      <c r="K17" s="491">
        <v>0</v>
      </c>
      <c r="L17" s="491">
        <v>0</v>
      </c>
      <c r="M17" s="491">
        <v>0</v>
      </c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</row>
    <row r="18" spans="1:30" customFormat="1" x14ac:dyDescent="0.25">
      <c r="A18" s="658"/>
      <c r="B18" s="565" t="s">
        <v>691</v>
      </c>
      <c r="C18" s="534" t="s">
        <v>615</v>
      </c>
      <c r="D18" s="566">
        <v>800000000</v>
      </c>
      <c r="E18" s="567">
        <v>16000000</v>
      </c>
      <c r="F18" s="568">
        <v>16000000</v>
      </c>
      <c r="G18" s="567">
        <v>0</v>
      </c>
      <c r="H18" s="567">
        <v>0</v>
      </c>
      <c r="I18" s="568">
        <v>0</v>
      </c>
      <c r="J18" s="567">
        <v>0</v>
      </c>
      <c r="K18" s="567">
        <v>0</v>
      </c>
      <c r="L18" s="567">
        <v>0</v>
      </c>
      <c r="M18" s="567">
        <v>0</v>
      </c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</row>
    <row r="19" spans="1:30" customFormat="1" x14ac:dyDescent="0.25">
      <c r="A19" s="496"/>
      <c r="B19" s="496">
        <v>1</v>
      </c>
      <c r="C19" s="496" t="s">
        <v>361</v>
      </c>
      <c r="D19" s="496">
        <v>1200000000</v>
      </c>
      <c r="E19" s="496">
        <v>16000000</v>
      </c>
      <c r="F19" s="496">
        <v>16000000</v>
      </c>
      <c r="G19" s="496">
        <v>0</v>
      </c>
      <c r="H19" s="496">
        <v>0</v>
      </c>
      <c r="I19" s="496">
        <v>0</v>
      </c>
      <c r="J19" s="496">
        <v>0</v>
      </c>
      <c r="K19" s="496">
        <v>0</v>
      </c>
      <c r="L19" s="496">
        <v>0</v>
      </c>
      <c r="M19" s="496">
        <v>0</v>
      </c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</row>
    <row r="20" spans="1:30" customFormat="1" ht="15.75" thickBot="1" x14ac:dyDescent="0.3">
      <c r="A20" s="471"/>
      <c r="B20" s="471">
        <v>12</v>
      </c>
      <c r="C20" s="472"/>
      <c r="D20" s="488">
        <v>7820886891</v>
      </c>
      <c r="E20" s="488">
        <v>138196031</v>
      </c>
      <c r="F20" s="488">
        <v>124570000</v>
      </c>
      <c r="G20" s="488">
        <v>13626031</v>
      </c>
      <c r="H20" s="488">
        <v>0</v>
      </c>
      <c r="I20" s="488">
        <v>13626031</v>
      </c>
      <c r="J20" s="488">
        <v>0</v>
      </c>
      <c r="K20" s="488">
        <v>0</v>
      </c>
      <c r="L20" s="488">
        <v>0</v>
      </c>
      <c r="M20" s="488">
        <v>13626031</v>
      </c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</row>
    <row r="21" spans="1:30" customFormat="1" x14ac:dyDescent="0.25">
      <c r="A21" s="238"/>
      <c r="B21" s="258"/>
      <c r="C21" s="259"/>
      <c r="D21" s="249"/>
      <c r="E21" s="259"/>
      <c r="F21" s="260"/>
      <c r="G21" s="259"/>
      <c r="H21" s="259"/>
      <c r="I21" s="171"/>
      <c r="J21" s="259"/>
      <c r="K21" s="259"/>
      <c r="L21" s="259"/>
      <c r="M21" s="259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</row>
  </sheetData>
  <autoFilter ref="A5:M15" xr:uid="{4A52BC34-F7ED-41F9-8DA9-96917A241913}"/>
  <mergeCells count="4">
    <mergeCell ref="C2:L2"/>
    <mergeCell ref="C3:L3"/>
    <mergeCell ref="A6:A15"/>
    <mergeCell ref="A17:A1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4B68-3CAD-40E0-8AB3-DA0F26E631CB}">
  <sheetPr codeName="Hoja18"/>
  <dimension ref="A1:P1631"/>
  <sheetViews>
    <sheetView workbookViewId="0">
      <selection activeCell="E10" sqref="E10"/>
    </sheetView>
  </sheetViews>
  <sheetFormatPr baseColWidth="10" defaultColWidth="0" defaultRowHeight="0" customHeight="1" zeroHeight="1" x14ac:dyDescent="0.25"/>
  <cols>
    <col min="1" max="1" width="0.85546875" style="171" customWidth="1"/>
    <col min="2" max="2" width="16.85546875" style="171" bestFit="1" customWidth="1"/>
    <col min="3" max="3" width="10.28515625" style="172" bestFit="1" customWidth="1"/>
    <col min="4" max="4" width="9.5703125" style="171" bestFit="1" customWidth="1"/>
    <col min="5" max="5" width="17" style="171" bestFit="1" customWidth="1"/>
    <col min="6" max="6" width="15.42578125" style="171" bestFit="1" customWidth="1"/>
    <col min="7" max="7" width="0.7109375" style="171" customWidth="1"/>
    <col min="8" max="8" width="13" style="171" hidden="1" customWidth="1"/>
    <col min="9" max="9" width="11" style="171" hidden="1" customWidth="1"/>
    <col min="10" max="10" width="12.85546875" style="171" hidden="1" customWidth="1"/>
    <col min="11" max="11" width="16" style="171" hidden="1" customWidth="1"/>
    <col min="12" max="12" width="14.85546875" style="171" hidden="1" customWidth="1"/>
    <col min="13" max="13" width="1.42578125" style="171" hidden="1" customWidth="1"/>
    <col min="14" max="14" width="0" style="171" hidden="1" customWidth="1"/>
    <col min="15" max="15" width="7.7109375" style="171" hidden="1" customWidth="1"/>
    <col min="16" max="16" width="7.7109375" style="171" customWidth="1"/>
    <col min="17" max="16384" width="7.7109375" style="171" hidden="1"/>
  </cols>
  <sheetData>
    <row r="1" spans="2:14" ht="21" x14ac:dyDescent="0.25">
      <c r="B1" s="633" t="s">
        <v>39</v>
      </c>
      <c r="C1" s="633"/>
      <c r="D1" s="633"/>
      <c r="E1" s="633"/>
      <c r="F1" s="633"/>
      <c r="G1" s="575"/>
      <c r="H1" s="575"/>
      <c r="I1" s="575"/>
      <c r="J1" s="575"/>
      <c r="K1" s="575"/>
    </row>
    <row r="2" spans="2:14" ht="18.75" x14ac:dyDescent="0.25">
      <c r="B2" s="634">
        <v>45900</v>
      </c>
      <c r="C2" s="634"/>
      <c r="D2" s="634"/>
      <c r="E2" s="634"/>
      <c r="F2" s="634"/>
      <c r="G2" s="576"/>
      <c r="H2" s="576"/>
      <c r="I2" s="576"/>
      <c r="J2" s="576"/>
      <c r="K2" s="576"/>
    </row>
    <row r="3" spans="2:14" ht="18.75" x14ac:dyDescent="0.25">
      <c r="F3" s="345"/>
      <c r="G3" s="346"/>
    </row>
    <row r="4" spans="2:14" ht="32.25" customHeight="1" x14ac:dyDescent="0.25">
      <c r="B4" s="577" t="s">
        <v>635</v>
      </c>
      <c r="C4" s="399" t="s">
        <v>637</v>
      </c>
      <c r="D4" s="399" t="s">
        <v>54</v>
      </c>
      <c r="E4" s="399" t="s">
        <v>45</v>
      </c>
      <c r="F4" s="188"/>
      <c r="G4" s="188"/>
      <c r="H4" s="399" t="s">
        <v>404</v>
      </c>
      <c r="I4" s="399" t="s">
        <v>115</v>
      </c>
      <c r="J4" s="399" t="s">
        <v>54</v>
      </c>
      <c r="K4" s="399" t="s">
        <v>45</v>
      </c>
    </row>
    <row r="5" spans="2:14" ht="15" x14ac:dyDescent="0.25">
      <c r="B5" s="508" t="s">
        <v>390</v>
      </c>
      <c r="C5" s="509">
        <v>1</v>
      </c>
      <c r="D5" s="510">
        <v>150.62</v>
      </c>
      <c r="E5" s="511">
        <v>1506200000</v>
      </c>
      <c r="F5" s="512"/>
      <c r="G5" s="513"/>
      <c r="H5" s="508" t="s">
        <v>391</v>
      </c>
      <c r="I5" s="509">
        <v>0</v>
      </c>
      <c r="J5" s="510">
        <v>0</v>
      </c>
      <c r="K5" s="511" t="s">
        <v>21</v>
      </c>
    </row>
    <row r="6" spans="2:14" ht="15" x14ac:dyDescent="0.25">
      <c r="B6" s="508" t="s">
        <v>636</v>
      </c>
      <c r="C6" s="509">
        <v>3</v>
      </c>
      <c r="D6" s="510">
        <v>305.02999999999997</v>
      </c>
      <c r="E6" s="511">
        <v>5970640000</v>
      </c>
      <c r="F6" s="512"/>
      <c r="G6" s="514"/>
      <c r="H6" s="508" t="s">
        <v>393</v>
      </c>
      <c r="I6" s="509">
        <v>0</v>
      </c>
      <c r="J6" s="510">
        <v>0</v>
      </c>
      <c r="K6" s="511">
        <v>0</v>
      </c>
    </row>
    <row r="7" spans="2:14" ht="15" x14ac:dyDescent="0.25">
      <c r="B7" s="397" t="s">
        <v>166</v>
      </c>
      <c r="C7" s="398">
        <v>4</v>
      </c>
      <c r="D7" s="398">
        <v>455.65</v>
      </c>
      <c r="E7" s="515">
        <v>7476840000</v>
      </c>
      <c r="F7" s="512"/>
      <c r="G7" s="516"/>
      <c r="H7" s="397" t="s">
        <v>166</v>
      </c>
      <c r="I7" s="398">
        <v>0</v>
      </c>
      <c r="J7" s="398">
        <v>0</v>
      </c>
      <c r="K7" s="515">
        <v>0</v>
      </c>
      <c r="N7" s="171" t="s">
        <v>21</v>
      </c>
    </row>
    <row r="8" spans="2:14" ht="15" x14ac:dyDescent="0.25">
      <c r="B8" s="517"/>
      <c r="C8" s="518"/>
      <c r="D8" s="518"/>
      <c r="E8" s="519"/>
      <c r="F8" s="512"/>
      <c r="G8" s="516"/>
      <c r="H8" s="517"/>
      <c r="I8" s="518"/>
      <c r="J8" s="518"/>
      <c r="K8" s="519"/>
    </row>
    <row r="9" spans="2:14" s="405" customFormat="1" ht="12.75" x14ac:dyDescent="0.2">
      <c r="B9" s="630" t="s">
        <v>635</v>
      </c>
      <c r="C9" s="631"/>
      <c r="D9" s="631"/>
      <c r="E9" s="631"/>
      <c r="F9" s="632"/>
      <c r="H9" s="630"/>
      <c r="I9" s="631"/>
      <c r="J9" s="631"/>
      <c r="K9" s="631"/>
      <c r="L9" s="632"/>
    </row>
    <row r="10" spans="2:14" s="405" customFormat="1" ht="12.75" x14ac:dyDescent="0.2">
      <c r="B10" s="406" t="s">
        <v>40</v>
      </c>
      <c r="C10" s="406" t="s">
        <v>41</v>
      </c>
      <c r="D10" s="406" t="s">
        <v>42</v>
      </c>
      <c r="E10" s="406" t="s">
        <v>43</v>
      </c>
      <c r="F10" s="407" t="s">
        <v>134</v>
      </c>
      <c r="H10" s="406" t="s">
        <v>40</v>
      </c>
      <c r="I10" s="406" t="s">
        <v>41</v>
      </c>
      <c r="J10" s="406" t="s">
        <v>42</v>
      </c>
      <c r="K10" s="406" t="s">
        <v>43</v>
      </c>
      <c r="L10" s="407" t="s">
        <v>134</v>
      </c>
    </row>
    <row r="11" spans="2:14" s="405" customFormat="1" ht="12.75" x14ac:dyDescent="0.2">
      <c r="B11" s="408" t="s">
        <v>759</v>
      </c>
      <c r="C11" s="409">
        <v>150.62</v>
      </c>
      <c r="D11" s="408" t="s">
        <v>329</v>
      </c>
      <c r="E11" s="409">
        <v>1506200000</v>
      </c>
      <c r="F11" s="409">
        <v>0</v>
      </c>
      <c r="H11" s="408"/>
      <c r="I11" s="408"/>
      <c r="J11" s="408"/>
      <c r="K11" s="409"/>
      <c r="L11" s="409"/>
    </row>
    <row r="12" spans="2:14" s="405" customFormat="1" ht="12.75" x14ac:dyDescent="0.2">
      <c r="B12" s="408" t="s">
        <v>777</v>
      </c>
      <c r="C12" s="409">
        <v>80.239999999999995</v>
      </c>
      <c r="D12" s="408" t="s">
        <v>627</v>
      </c>
      <c r="E12" s="409">
        <v>0</v>
      </c>
      <c r="F12" s="409">
        <v>1604800000</v>
      </c>
      <c r="H12" s="408"/>
      <c r="I12" s="408"/>
      <c r="J12" s="408"/>
      <c r="K12" s="409"/>
      <c r="L12" s="409"/>
    </row>
    <row r="13" spans="2:14" s="405" customFormat="1" ht="12.75" x14ac:dyDescent="0.2">
      <c r="B13" s="408" t="s">
        <v>778</v>
      </c>
      <c r="C13" s="409">
        <v>94.83</v>
      </c>
      <c r="D13" s="408" t="s">
        <v>627</v>
      </c>
      <c r="E13" s="409">
        <v>0</v>
      </c>
      <c r="F13" s="409">
        <v>1896600000</v>
      </c>
      <c r="H13" s="406" t="s">
        <v>25</v>
      </c>
      <c r="I13" s="410">
        <v>0</v>
      </c>
      <c r="J13" s="410" t="s">
        <v>21</v>
      </c>
      <c r="K13" s="410" t="s">
        <v>21</v>
      </c>
      <c r="L13" s="410">
        <v>0</v>
      </c>
    </row>
    <row r="14" spans="2:14" s="405" customFormat="1" ht="12.75" x14ac:dyDescent="0.2">
      <c r="B14" s="408" t="s">
        <v>779</v>
      </c>
      <c r="C14" s="409">
        <v>129.96</v>
      </c>
      <c r="D14" s="408" t="s">
        <v>627</v>
      </c>
      <c r="E14" s="409">
        <v>0</v>
      </c>
      <c r="F14" s="409">
        <v>2469240000</v>
      </c>
    </row>
    <row r="15" spans="2:14" s="405" customFormat="1" ht="13.5" customHeight="1" x14ac:dyDescent="0.2">
      <c r="B15" s="406" t="s">
        <v>25</v>
      </c>
      <c r="C15" s="410">
        <v>455.65</v>
      </c>
      <c r="D15" s="410">
        <v>4</v>
      </c>
      <c r="E15" s="410">
        <v>1506200000</v>
      </c>
      <c r="F15" s="410">
        <v>5970640000</v>
      </c>
    </row>
    <row r="16" spans="2:14" s="405" customFormat="1" ht="12.75" x14ac:dyDescent="0.2">
      <c r="E16" s="433"/>
      <c r="F16" s="358"/>
    </row>
    <row r="17" spans="2:6" s="405" customFormat="1" ht="15" x14ac:dyDescent="0.25">
      <c r="B17" s="171"/>
      <c r="C17" s="172"/>
      <c r="D17" s="171"/>
      <c r="E17" s="171"/>
      <c r="F17" s="171"/>
    </row>
    <row r="18" spans="2:6" s="405" customFormat="1" ht="15" x14ac:dyDescent="0.25">
      <c r="B18" s="171"/>
      <c r="C18" s="171"/>
      <c r="D18" s="171"/>
      <c r="E18" s="430"/>
      <c r="F18" s="430"/>
    </row>
    <row r="19" spans="2:6" s="405" customFormat="1" ht="15" x14ac:dyDescent="0.25">
      <c r="B19" s="171"/>
      <c r="C19" s="171"/>
      <c r="D19" s="171"/>
      <c r="E19" s="171"/>
      <c r="F19" s="430"/>
    </row>
    <row r="20" spans="2:6" s="405" customFormat="1" ht="15" x14ac:dyDescent="0.25">
      <c r="B20" s="171"/>
      <c r="C20" s="171"/>
      <c r="D20" s="171"/>
      <c r="E20" s="171"/>
    </row>
    <row r="21" spans="2:6" s="405" customFormat="1" ht="15" x14ac:dyDescent="0.25">
      <c r="B21" s="171"/>
      <c r="C21" s="171"/>
      <c r="D21" s="171"/>
      <c r="E21" s="171"/>
    </row>
    <row r="22" spans="2:6" s="405" customFormat="1" ht="15" x14ac:dyDescent="0.25">
      <c r="B22" s="171"/>
      <c r="C22" s="171"/>
      <c r="D22" s="171"/>
      <c r="E22" s="171"/>
    </row>
    <row r="23" spans="2:6" s="405" customFormat="1" ht="15" x14ac:dyDescent="0.25">
      <c r="B23" s="171"/>
      <c r="C23" s="171"/>
      <c r="D23" s="171"/>
      <c r="E23" s="171"/>
      <c r="F23" s="171"/>
    </row>
    <row r="24" spans="2:6" s="405" customFormat="1" ht="15" x14ac:dyDescent="0.25">
      <c r="B24" s="171"/>
      <c r="C24" s="171"/>
      <c r="D24" s="171"/>
      <c r="E24" s="171"/>
      <c r="F24" s="171"/>
    </row>
    <row r="25" spans="2:6" s="405" customFormat="1" ht="15" x14ac:dyDescent="0.25">
      <c r="B25" s="171"/>
      <c r="C25" s="171"/>
      <c r="D25" s="171"/>
      <c r="E25" s="171"/>
      <c r="F25" s="171"/>
    </row>
    <row r="26" spans="2:6" s="405" customFormat="1" ht="15" x14ac:dyDescent="0.25">
      <c r="B26" s="171"/>
      <c r="C26" s="171"/>
      <c r="D26" s="171"/>
      <c r="E26" s="171"/>
      <c r="F26" s="171"/>
    </row>
    <row r="27" spans="2:6" s="405" customFormat="1" ht="15" x14ac:dyDescent="0.25">
      <c r="B27" s="171"/>
      <c r="C27" s="171"/>
      <c r="D27" s="171"/>
      <c r="E27" s="171"/>
      <c r="F27" s="171"/>
    </row>
    <row r="28" spans="2:6" s="405" customFormat="1" ht="15" x14ac:dyDescent="0.25">
      <c r="B28" s="171"/>
      <c r="C28" s="171"/>
      <c r="D28" s="171"/>
      <c r="E28" s="171"/>
      <c r="F28" s="171"/>
    </row>
    <row r="29" spans="2:6" s="405" customFormat="1" ht="15" x14ac:dyDescent="0.25">
      <c r="B29" s="171"/>
      <c r="C29" s="171"/>
      <c r="D29" s="171"/>
      <c r="E29" s="171"/>
      <c r="F29" s="171"/>
    </row>
    <row r="30" spans="2:6" s="405" customFormat="1" ht="15" x14ac:dyDescent="0.25">
      <c r="B30" s="171"/>
      <c r="C30" s="171"/>
      <c r="D30" s="171"/>
      <c r="E30" s="171"/>
      <c r="F30" s="171"/>
    </row>
    <row r="31" spans="2:6" s="405" customFormat="1" ht="15" x14ac:dyDescent="0.25">
      <c r="B31" s="171"/>
      <c r="C31" s="171"/>
      <c r="D31" s="171"/>
      <c r="E31" s="171"/>
      <c r="F31" s="171"/>
    </row>
    <row r="32" spans="2:6" s="405" customFormat="1" ht="15" x14ac:dyDescent="0.25">
      <c r="B32" s="171"/>
      <c r="C32" s="171"/>
      <c r="D32" s="171"/>
      <c r="E32" s="171"/>
      <c r="F32" s="171"/>
    </row>
    <row r="33" spans="2:6" s="405" customFormat="1" ht="15" x14ac:dyDescent="0.25">
      <c r="B33" s="171"/>
      <c r="C33" s="171"/>
      <c r="D33" s="171"/>
      <c r="E33" s="171"/>
      <c r="F33" s="171"/>
    </row>
    <row r="34" spans="2:6" s="405" customFormat="1" ht="15" x14ac:dyDescent="0.25">
      <c r="B34" s="171"/>
      <c r="C34" s="171"/>
      <c r="D34" s="171"/>
      <c r="E34" s="171"/>
      <c r="F34" s="171"/>
    </row>
    <row r="35" spans="2:6" s="405" customFormat="1" ht="15" x14ac:dyDescent="0.25">
      <c r="B35" s="171"/>
      <c r="C35" s="171"/>
      <c r="D35" s="171"/>
      <c r="E35" s="171"/>
      <c r="F35" s="171"/>
    </row>
    <row r="36" spans="2:6" s="405" customFormat="1" ht="15" x14ac:dyDescent="0.25">
      <c r="B36" s="171"/>
      <c r="C36" s="171"/>
      <c r="D36" s="171"/>
      <c r="E36" s="171"/>
      <c r="F36" s="171"/>
    </row>
    <row r="37" spans="2:6" s="405" customFormat="1" ht="15" x14ac:dyDescent="0.25">
      <c r="B37" s="171"/>
      <c r="C37" s="171"/>
      <c r="D37" s="171"/>
      <c r="E37" s="171"/>
      <c r="F37" s="171"/>
    </row>
    <row r="38" spans="2:6" s="405" customFormat="1" ht="15" x14ac:dyDescent="0.25">
      <c r="B38" s="171"/>
      <c r="C38" s="171"/>
      <c r="D38" s="171"/>
      <c r="E38" s="171"/>
      <c r="F38" s="171"/>
    </row>
    <row r="39" spans="2:6" s="405" customFormat="1" ht="15" x14ac:dyDescent="0.25">
      <c r="B39" s="171"/>
      <c r="C39" s="171"/>
      <c r="D39" s="171"/>
      <c r="E39" s="171"/>
      <c r="F39" s="171"/>
    </row>
    <row r="40" spans="2:6" s="405" customFormat="1" ht="15" x14ac:dyDescent="0.25">
      <c r="B40" s="171"/>
      <c r="C40" s="171"/>
      <c r="D40" s="171"/>
      <c r="E40" s="171"/>
      <c r="F40" s="171"/>
    </row>
    <row r="41" spans="2:6" s="405" customFormat="1" ht="15" x14ac:dyDescent="0.25">
      <c r="B41" s="171"/>
      <c r="C41" s="171"/>
      <c r="D41" s="171"/>
      <c r="E41" s="171"/>
      <c r="F41" s="171"/>
    </row>
    <row r="42" spans="2:6" s="405" customFormat="1" ht="15" x14ac:dyDescent="0.25">
      <c r="B42" s="171"/>
      <c r="C42" s="171"/>
      <c r="D42" s="171"/>
      <c r="E42" s="171"/>
      <c r="F42" s="171"/>
    </row>
    <row r="43" spans="2:6" s="405" customFormat="1" ht="15" x14ac:dyDescent="0.25">
      <c r="B43" s="171"/>
      <c r="C43" s="171"/>
      <c r="D43" s="171"/>
      <c r="E43" s="171"/>
      <c r="F43" s="171"/>
    </row>
    <row r="44" spans="2:6" s="405" customFormat="1" ht="15" x14ac:dyDescent="0.25">
      <c r="B44" s="171"/>
      <c r="C44" s="171"/>
      <c r="D44" s="171"/>
      <c r="E44" s="171"/>
      <c r="F44" s="171"/>
    </row>
    <row r="45" spans="2:6" s="405" customFormat="1" ht="15" x14ac:dyDescent="0.25">
      <c r="B45" s="171"/>
      <c r="C45" s="171"/>
      <c r="D45" s="171"/>
      <c r="E45" s="171"/>
      <c r="F45" s="171"/>
    </row>
    <row r="46" spans="2:6" s="405" customFormat="1" ht="15" x14ac:dyDescent="0.25">
      <c r="B46" s="171"/>
      <c r="C46" s="171"/>
      <c r="D46" s="171"/>
      <c r="E46" s="171"/>
      <c r="F46" s="171"/>
    </row>
    <row r="47" spans="2:6" s="405" customFormat="1" ht="15" x14ac:dyDescent="0.25">
      <c r="B47" s="171"/>
      <c r="C47" s="171"/>
      <c r="D47" s="171"/>
      <c r="E47" s="171"/>
      <c r="F47" s="171"/>
    </row>
    <row r="48" spans="2:6" s="405" customFormat="1" ht="15" x14ac:dyDescent="0.25">
      <c r="B48" s="171"/>
      <c r="C48" s="171"/>
      <c r="D48" s="171"/>
      <c r="E48" s="171"/>
      <c r="F48" s="171"/>
    </row>
    <row r="49" spans="2:7" s="405" customFormat="1" ht="15" x14ac:dyDescent="0.25">
      <c r="B49" s="171"/>
      <c r="C49" s="171"/>
      <c r="D49" s="171"/>
      <c r="E49" s="171"/>
      <c r="F49" s="171"/>
    </row>
    <row r="50" spans="2:7" s="405" customFormat="1" ht="15" x14ac:dyDescent="0.25">
      <c r="B50" s="171"/>
      <c r="C50" s="171"/>
      <c r="D50" s="171"/>
      <c r="E50" s="171"/>
      <c r="F50" s="171"/>
    </row>
    <row r="51" spans="2:7" s="405" customFormat="1" ht="15" x14ac:dyDescent="0.25">
      <c r="B51" s="171"/>
      <c r="C51" s="171"/>
      <c r="D51" s="171"/>
      <c r="E51" s="171"/>
      <c r="F51" s="171"/>
    </row>
    <row r="52" spans="2:7" s="405" customFormat="1" ht="15" x14ac:dyDescent="0.25">
      <c r="B52" s="171"/>
      <c r="C52" s="171"/>
      <c r="D52" s="171"/>
      <c r="E52" s="171"/>
      <c r="F52" s="171"/>
    </row>
    <row r="53" spans="2:7" s="405" customFormat="1" ht="15" x14ac:dyDescent="0.25">
      <c r="B53" s="171"/>
      <c r="C53" s="171"/>
      <c r="D53" s="171"/>
      <c r="E53" s="171"/>
      <c r="F53" s="171"/>
    </row>
    <row r="54" spans="2:7" s="405" customFormat="1" ht="15" x14ac:dyDescent="0.25">
      <c r="B54" s="171"/>
      <c r="C54" s="171"/>
      <c r="D54" s="171"/>
      <c r="E54" s="171"/>
      <c r="F54" s="171"/>
    </row>
    <row r="55" spans="2:7" s="405" customFormat="1" ht="15" x14ac:dyDescent="0.25">
      <c r="B55" s="171"/>
      <c r="C55" s="171"/>
      <c r="D55" s="171"/>
      <c r="E55" s="171"/>
      <c r="F55" s="171"/>
    </row>
    <row r="56" spans="2:7" s="405" customFormat="1" ht="15" x14ac:dyDescent="0.25">
      <c r="B56" s="171"/>
      <c r="C56" s="171"/>
      <c r="D56" s="171"/>
      <c r="E56" s="171"/>
      <c r="F56" s="171"/>
    </row>
    <row r="57" spans="2:7" s="405" customFormat="1" ht="15" x14ac:dyDescent="0.25">
      <c r="B57" s="171"/>
      <c r="C57" s="171"/>
      <c r="D57" s="171"/>
      <c r="E57" s="171"/>
      <c r="F57" s="171"/>
    </row>
    <row r="58" spans="2:7" s="405" customFormat="1" ht="15" x14ac:dyDescent="0.25">
      <c r="B58" s="171"/>
      <c r="C58" s="171"/>
      <c r="D58" s="171"/>
      <c r="E58" s="171"/>
      <c r="F58" s="171"/>
    </row>
    <row r="59" spans="2:7" s="405" customFormat="1" ht="15" x14ac:dyDescent="0.25">
      <c r="B59" s="171"/>
      <c r="C59" s="171"/>
      <c r="D59" s="171"/>
      <c r="E59" s="171"/>
      <c r="F59" s="171"/>
    </row>
    <row r="60" spans="2:7" s="405" customFormat="1" ht="15" x14ac:dyDescent="0.25">
      <c r="B60" s="171"/>
      <c r="C60" s="171"/>
      <c r="D60" s="171"/>
      <c r="E60" s="171"/>
      <c r="F60" s="171"/>
    </row>
    <row r="61" spans="2:7" s="405" customFormat="1" ht="15" x14ac:dyDescent="0.25">
      <c r="B61" s="171"/>
      <c r="C61" s="171"/>
      <c r="D61" s="171"/>
      <c r="E61" s="171"/>
      <c r="F61" s="171"/>
    </row>
    <row r="62" spans="2:7" s="405" customFormat="1" ht="15" x14ac:dyDescent="0.25">
      <c r="B62" s="171"/>
      <c r="C62" s="171"/>
      <c r="D62" s="171"/>
      <c r="E62" s="171"/>
      <c r="F62" s="171"/>
    </row>
    <row r="63" spans="2:7" s="405" customFormat="1" ht="15" x14ac:dyDescent="0.25">
      <c r="B63" s="171"/>
      <c r="C63" s="171"/>
      <c r="D63" s="171"/>
      <c r="E63" s="171"/>
      <c r="F63" s="171"/>
    </row>
    <row r="64" spans="2:7" s="405" customFormat="1" ht="15" x14ac:dyDescent="0.25">
      <c r="B64" s="171"/>
      <c r="C64" s="171"/>
      <c r="D64" s="171"/>
      <c r="E64" s="171"/>
      <c r="F64" s="171"/>
      <c r="G64" s="481"/>
    </row>
    <row r="65" spans="2:6" s="405" customFormat="1" ht="15" x14ac:dyDescent="0.25">
      <c r="B65" s="171"/>
      <c r="C65" s="171"/>
      <c r="D65" s="171"/>
      <c r="E65" s="171"/>
      <c r="F65" s="171"/>
    </row>
    <row r="66" spans="2:6" s="405" customFormat="1" ht="15" x14ac:dyDescent="0.25">
      <c r="B66" s="171"/>
      <c r="C66" s="171"/>
      <c r="D66" s="171"/>
      <c r="E66" s="171"/>
      <c r="F66" s="171"/>
    </row>
    <row r="67" spans="2:6" s="405" customFormat="1" ht="15" x14ac:dyDescent="0.25">
      <c r="B67" s="171"/>
      <c r="C67" s="171"/>
      <c r="D67" s="171"/>
      <c r="E67" s="171"/>
      <c r="F67" s="171"/>
    </row>
    <row r="68" spans="2:6" s="405" customFormat="1" ht="15" x14ac:dyDescent="0.25">
      <c r="B68" s="171"/>
      <c r="C68" s="171"/>
      <c r="D68" s="171"/>
      <c r="E68" s="171"/>
      <c r="F68" s="171"/>
    </row>
    <row r="69" spans="2:6" s="405" customFormat="1" ht="15" x14ac:dyDescent="0.25">
      <c r="B69" s="171"/>
      <c r="C69" s="171"/>
      <c r="D69" s="171"/>
      <c r="E69" s="171"/>
      <c r="F69" s="171"/>
    </row>
    <row r="70" spans="2:6" s="405" customFormat="1" ht="15" x14ac:dyDescent="0.25">
      <c r="B70" s="171"/>
      <c r="C70" s="171"/>
      <c r="D70" s="171"/>
      <c r="E70" s="171"/>
      <c r="F70" s="171"/>
    </row>
    <row r="71" spans="2:6" s="405" customFormat="1" ht="15" x14ac:dyDescent="0.25">
      <c r="B71" s="171"/>
      <c r="C71" s="171"/>
      <c r="D71" s="171"/>
      <c r="E71" s="171"/>
      <c r="F71" s="171"/>
    </row>
    <row r="72" spans="2:6" s="405" customFormat="1" ht="15" x14ac:dyDescent="0.25">
      <c r="B72" s="171"/>
      <c r="C72" s="171"/>
      <c r="D72" s="171"/>
      <c r="E72" s="171"/>
      <c r="F72" s="171"/>
    </row>
    <row r="73" spans="2:6" s="405" customFormat="1" ht="15" x14ac:dyDescent="0.25">
      <c r="B73" s="171"/>
      <c r="C73" s="171"/>
      <c r="D73" s="171"/>
      <c r="E73" s="171"/>
      <c r="F73" s="171"/>
    </row>
    <row r="74" spans="2:6" s="405" customFormat="1" ht="15" x14ac:dyDescent="0.25">
      <c r="B74" s="171"/>
      <c r="C74" s="171"/>
      <c r="D74" s="171"/>
      <c r="E74" s="171"/>
      <c r="F74" s="171"/>
    </row>
    <row r="75" spans="2:6" s="405" customFormat="1" ht="15" x14ac:dyDescent="0.25">
      <c r="B75" s="171"/>
      <c r="C75" s="171"/>
      <c r="D75" s="171"/>
      <c r="E75" s="171"/>
      <c r="F75" s="171"/>
    </row>
    <row r="76" spans="2:6" s="405" customFormat="1" ht="15" x14ac:dyDescent="0.25">
      <c r="B76" s="171"/>
      <c r="C76" s="171"/>
      <c r="D76" s="171"/>
      <c r="E76" s="171"/>
      <c r="F76" s="171"/>
    </row>
    <row r="77" spans="2:6" s="405" customFormat="1" ht="15" x14ac:dyDescent="0.25">
      <c r="B77" s="171"/>
      <c r="C77" s="171"/>
      <c r="D77" s="171"/>
      <c r="E77" s="171"/>
      <c r="F77" s="171"/>
    </row>
    <row r="78" spans="2:6" s="405" customFormat="1" ht="15" x14ac:dyDescent="0.25">
      <c r="B78" s="171"/>
      <c r="C78" s="171"/>
      <c r="D78" s="171"/>
      <c r="E78" s="171"/>
      <c r="F78" s="171"/>
    </row>
    <row r="79" spans="2:6" s="405" customFormat="1" ht="15" x14ac:dyDescent="0.25">
      <c r="B79" s="171"/>
      <c r="C79" s="171"/>
      <c r="D79" s="171"/>
      <c r="E79" s="171"/>
      <c r="F79" s="171"/>
    </row>
    <row r="80" spans="2:6" s="405" customFormat="1" ht="15" x14ac:dyDescent="0.25">
      <c r="B80" s="171"/>
      <c r="C80" s="171"/>
      <c r="D80" s="171"/>
      <c r="E80" s="171"/>
      <c r="F80" s="171"/>
    </row>
    <row r="81" spans="2:13" s="405" customFormat="1" ht="15" x14ac:dyDescent="0.25">
      <c r="B81" s="171"/>
      <c r="C81" s="171"/>
      <c r="D81" s="171"/>
      <c r="E81" s="171"/>
      <c r="F81" s="171"/>
    </row>
    <row r="82" spans="2:13" s="405" customFormat="1" ht="15" x14ac:dyDescent="0.25">
      <c r="B82" s="171"/>
      <c r="C82" s="171"/>
      <c r="D82" s="171"/>
      <c r="E82" s="171"/>
      <c r="F82" s="171"/>
    </row>
    <row r="83" spans="2:13" s="405" customFormat="1" ht="15" x14ac:dyDescent="0.25">
      <c r="B83" s="171"/>
      <c r="C83" s="171"/>
      <c r="D83" s="171"/>
      <c r="E83" s="171"/>
      <c r="F83" s="171"/>
    </row>
    <row r="84" spans="2:13" s="405" customFormat="1" ht="15" x14ac:dyDescent="0.25">
      <c r="B84" s="171"/>
      <c r="C84" s="171"/>
      <c r="D84" s="171"/>
      <c r="E84" s="171"/>
      <c r="F84" s="171"/>
    </row>
    <row r="85" spans="2:13" s="405" customFormat="1" ht="15" x14ac:dyDescent="0.25">
      <c r="B85" s="171"/>
      <c r="C85" s="171"/>
      <c r="D85" s="171"/>
      <c r="E85" s="171"/>
      <c r="F85" s="171"/>
    </row>
    <row r="86" spans="2:13" s="405" customFormat="1" ht="15" x14ac:dyDescent="0.25">
      <c r="B86" s="171"/>
      <c r="C86" s="171"/>
      <c r="D86" s="171"/>
      <c r="E86" s="171"/>
      <c r="F86" s="171"/>
    </row>
    <row r="87" spans="2:13" s="405" customFormat="1" ht="15" x14ac:dyDescent="0.25">
      <c r="B87" s="171"/>
      <c r="C87" s="171"/>
      <c r="D87" s="171"/>
      <c r="E87" s="171"/>
      <c r="F87" s="171"/>
      <c r="H87" s="171"/>
      <c r="I87" s="171"/>
      <c r="J87" s="171"/>
      <c r="K87" s="171"/>
      <c r="L87" s="171"/>
    </row>
    <row r="88" spans="2:13" s="405" customFormat="1" ht="15" x14ac:dyDescent="0.25">
      <c r="B88" s="171"/>
      <c r="C88" s="171"/>
      <c r="D88" s="171"/>
      <c r="E88" s="171"/>
      <c r="F88" s="171"/>
      <c r="H88" s="171"/>
      <c r="I88" s="171"/>
      <c r="J88" s="171"/>
      <c r="K88" s="171"/>
      <c r="L88" s="171"/>
    </row>
    <row r="89" spans="2:13" s="405" customFormat="1" ht="15" x14ac:dyDescent="0.25">
      <c r="B89" s="171"/>
      <c r="C89" s="171"/>
      <c r="D89" s="171"/>
      <c r="E89" s="171"/>
      <c r="F89" s="171"/>
      <c r="H89" s="171"/>
      <c r="I89" s="171"/>
      <c r="J89" s="171"/>
      <c r="K89" s="171"/>
      <c r="L89" s="171"/>
    </row>
    <row r="90" spans="2:13" s="405" customFormat="1" ht="15" x14ac:dyDescent="0.25">
      <c r="B90" s="171"/>
      <c r="C90" s="171"/>
      <c r="D90" s="171"/>
      <c r="E90" s="171"/>
      <c r="F90" s="171"/>
      <c r="H90" s="171"/>
      <c r="I90" s="171"/>
      <c r="J90" s="171"/>
      <c r="K90" s="171"/>
      <c r="L90" s="171"/>
    </row>
    <row r="91" spans="2:13" s="405" customFormat="1" ht="15" x14ac:dyDescent="0.25">
      <c r="B91" s="171"/>
      <c r="C91" s="171"/>
      <c r="D91" s="171"/>
      <c r="E91" s="171"/>
      <c r="F91" s="171"/>
      <c r="H91" s="171"/>
      <c r="I91" s="171"/>
      <c r="J91" s="171"/>
      <c r="K91" s="171"/>
      <c r="L91" s="171"/>
    </row>
    <row r="92" spans="2:13" s="405" customFormat="1" ht="15" x14ac:dyDescent="0.25">
      <c r="B92" s="171"/>
      <c r="C92" s="171"/>
      <c r="D92" s="171"/>
      <c r="E92" s="171"/>
      <c r="F92" s="171"/>
      <c r="H92" s="171"/>
      <c r="I92" s="171"/>
      <c r="J92" s="171"/>
      <c r="K92" s="171"/>
      <c r="L92" s="171"/>
    </row>
    <row r="93" spans="2:13" s="405" customFormat="1" ht="15" x14ac:dyDescent="0.25">
      <c r="B93" s="171"/>
      <c r="C93" s="171"/>
      <c r="D93" s="171"/>
      <c r="E93" s="171"/>
      <c r="F93" s="171"/>
      <c r="H93" s="171"/>
      <c r="I93" s="171"/>
      <c r="J93" s="171"/>
      <c r="K93" s="171"/>
      <c r="L93" s="171"/>
      <c r="M93" s="171"/>
    </row>
    <row r="94" spans="2:13" s="405" customFormat="1" ht="15" x14ac:dyDescent="0.25">
      <c r="B94" s="171"/>
      <c r="C94" s="171"/>
      <c r="D94" s="171"/>
      <c r="E94" s="171"/>
      <c r="F94" s="171"/>
      <c r="H94" s="171"/>
      <c r="I94" s="171"/>
      <c r="J94" s="171"/>
      <c r="K94" s="171"/>
      <c r="L94" s="171"/>
      <c r="M94" s="171"/>
    </row>
    <row r="95" spans="2:13" s="405" customFormat="1" ht="15" x14ac:dyDescent="0.25">
      <c r="B95" s="171"/>
      <c r="C95" s="171"/>
      <c r="D95" s="171"/>
      <c r="E95" s="171"/>
      <c r="F95" s="171"/>
      <c r="H95" s="171"/>
      <c r="I95" s="171"/>
      <c r="J95" s="171"/>
      <c r="K95" s="171"/>
      <c r="L95" s="171"/>
      <c r="M95" s="171"/>
    </row>
    <row r="96" spans="2:13" s="405" customFormat="1" ht="15" x14ac:dyDescent="0.25">
      <c r="B96" s="171"/>
      <c r="C96" s="171"/>
      <c r="D96" s="171"/>
      <c r="E96" s="171"/>
      <c r="F96" s="171"/>
      <c r="H96" s="171"/>
      <c r="I96" s="171"/>
      <c r="J96" s="171"/>
      <c r="K96" s="171"/>
      <c r="L96" s="171"/>
      <c r="M96" s="171"/>
    </row>
    <row r="97" spans="2:13" s="405" customFormat="1" ht="15" x14ac:dyDescent="0.25">
      <c r="B97" s="171"/>
      <c r="C97" s="171"/>
      <c r="D97" s="171"/>
      <c r="E97" s="171"/>
      <c r="F97" s="171"/>
      <c r="H97" s="171"/>
      <c r="I97" s="171"/>
      <c r="J97" s="171"/>
      <c r="K97" s="171"/>
      <c r="L97" s="171"/>
      <c r="M97" s="171"/>
    </row>
    <row r="98" spans="2:13" s="405" customFormat="1" ht="15" x14ac:dyDescent="0.25">
      <c r="B98" s="171"/>
      <c r="C98" s="171"/>
      <c r="D98" s="171"/>
      <c r="E98" s="171"/>
      <c r="F98" s="171"/>
      <c r="H98" s="171"/>
      <c r="I98" s="171"/>
      <c r="J98" s="171"/>
      <c r="K98" s="171"/>
      <c r="L98" s="171"/>
      <c r="M98" s="171"/>
    </row>
    <row r="99" spans="2:13" s="405" customFormat="1" ht="15" x14ac:dyDescent="0.25">
      <c r="B99" s="171"/>
      <c r="C99" s="171"/>
      <c r="D99" s="171"/>
      <c r="E99" s="171"/>
      <c r="F99" s="171"/>
      <c r="H99" s="171"/>
      <c r="I99" s="171"/>
      <c r="J99" s="171"/>
      <c r="K99" s="171"/>
      <c r="L99" s="171"/>
      <c r="M99" s="171"/>
    </row>
    <row r="100" spans="2:13" s="405" customFormat="1" ht="15" x14ac:dyDescent="0.25">
      <c r="B100" s="171"/>
      <c r="C100" s="171"/>
      <c r="D100" s="171"/>
      <c r="E100" s="171"/>
      <c r="F100" s="171"/>
      <c r="H100" s="171"/>
      <c r="I100" s="171"/>
      <c r="J100" s="171"/>
      <c r="K100" s="171"/>
      <c r="L100" s="171"/>
      <c r="M100" s="171"/>
    </row>
    <row r="101" spans="2:13" s="405" customFormat="1" ht="15" x14ac:dyDescent="0.25">
      <c r="B101" s="171"/>
      <c r="C101" s="171"/>
      <c r="D101" s="171"/>
      <c r="E101" s="171"/>
      <c r="F101" s="171"/>
      <c r="H101" s="171"/>
      <c r="I101" s="171"/>
      <c r="J101" s="171"/>
      <c r="K101" s="171"/>
      <c r="L101" s="171"/>
      <c r="M101" s="171"/>
    </row>
    <row r="102" spans="2:13" s="405" customFormat="1" ht="15" x14ac:dyDescent="0.25">
      <c r="B102" s="171"/>
      <c r="C102" s="171"/>
      <c r="D102" s="171"/>
      <c r="E102" s="171"/>
      <c r="F102" s="171"/>
      <c r="H102" s="171"/>
      <c r="I102" s="171"/>
      <c r="J102" s="171"/>
      <c r="K102" s="171"/>
      <c r="L102" s="171"/>
      <c r="M102" s="171"/>
    </row>
    <row r="103" spans="2:13" s="405" customFormat="1" ht="15" x14ac:dyDescent="0.25">
      <c r="B103" s="171"/>
      <c r="C103" s="171"/>
      <c r="D103" s="171"/>
      <c r="E103" s="171"/>
      <c r="F103" s="171"/>
      <c r="H103" s="171"/>
      <c r="I103" s="171"/>
      <c r="J103" s="171"/>
      <c r="K103" s="171"/>
      <c r="L103" s="171"/>
      <c r="M103" s="171"/>
    </row>
    <row r="104" spans="2:13" s="405" customFormat="1" ht="15" x14ac:dyDescent="0.25">
      <c r="B104" s="171"/>
      <c r="C104" s="171"/>
      <c r="D104" s="171"/>
      <c r="E104" s="171"/>
      <c r="F104" s="171"/>
      <c r="H104" s="171"/>
      <c r="I104" s="171"/>
      <c r="J104" s="171"/>
      <c r="K104" s="171"/>
      <c r="L104" s="171"/>
      <c r="M104" s="171"/>
    </row>
    <row r="105" spans="2:13" ht="15" x14ac:dyDescent="0.25">
      <c r="C105" s="171"/>
      <c r="G105" s="405"/>
    </row>
    <row r="106" spans="2:13" ht="15" x14ac:dyDescent="0.25">
      <c r="C106" s="171"/>
      <c r="G106" s="405"/>
    </row>
    <row r="107" spans="2:13" ht="15" x14ac:dyDescent="0.25">
      <c r="C107" s="171"/>
      <c r="G107" s="405"/>
    </row>
    <row r="108" spans="2:13" ht="15" x14ac:dyDescent="0.25">
      <c r="C108" s="171"/>
      <c r="G108" s="405"/>
    </row>
    <row r="109" spans="2:13" ht="15" x14ac:dyDescent="0.25">
      <c r="C109" s="171"/>
      <c r="G109" s="405"/>
    </row>
    <row r="110" spans="2:13" ht="15" x14ac:dyDescent="0.25">
      <c r="C110" s="171"/>
      <c r="G110" s="405"/>
    </row>
    <row r="111" spans="2:13" ht="15" x14ac:dyDescent="0.25">
      <c r="C111" s="171"/>
      <c r="G111" s="405"/>
    </row>
    <row r="112" spans="2:13" ht="15" x14ac:dyDescent="0.25">
      <c r="C112" s="171"/>
      <c r="G112" s="405"/>
    </row>
    <row r="113" spans="3:7" ht="15" x14ac:dyDescent="0.25">
      <c r="C113" s="171"/>
      <c r="G113" s="405"/>
    </row>
    <row r="114" spans="3:7" ht="15" x14ac:dyDescent="0.25">
      <c r="C114" s="171"/>
      <c r="G114" s="405"/>
    </row>
    <row r="115" spans="3:7" ht="15" x14ac:dyDescent="0.25">
      <c r="C115" s="171"/>
      <c r="G115" s="405"/>
    </row>
    <row r="116" spans="3:7" ht="15" x14ac:dyDescent="0.25">
      <c r="C116" s="171"/>
      <c r="G116" s="405"/>
    </row>
    <row r="117" spans="3:7" ht="15" x14ac:dyDescent="0.25">
      <c r="C117" s="171"/>
      <c r="G117" s="405"/>
    </row>
    <row r="118" spans="3:7" ht="15" x14ac:dyDescent="0.25">
      <c r="C118" s="171"/>
      <c r="G118" s="405"/>
    </row>
    <row r="119" spans="3:7" ht="15" x14ac:dyDescent="0.25">
      <c r="C119" s="171"/>
      <c r="G119" s="405"/>
    </row>
    <row r="120" spans="3:7" ht="15" x14ac:dyDescent="0.25">
      <c r="C120" s="171"/>
      <c r="G120" s="405"/>
    </row>
    <row r="121" spans="3:7" ht="15" x14ac:dyDescent="0.25">
      <c r="C121" s="171"/>
      <c r="G121" s="405"/>
    </row>
    <row r="122" spans="3:7" ht="15" x14ac:dyDescent="0.25">
      <c r="C122" s="171"/>
      <c r="G122" s="405"/>
    </row>
    <row r="123" spans="3:7" ht="15" x14ac:dyDescent="0.25">
      <c r="C123" s="171"/>
      <c r="G123" s="405"/>
    </row>
    <row r="124" spans="3:7" ht="15" x14ac:dyDescent="0.25">
      <c r="C124" s="171"/>
      <c r="G124" s="405"/>
    </row>
    <row r="125" spans="3:7" ht="15" x14ac:dyDescent="0.25">
      <c r="C125" s="171"/>
      <c r="G125" s="405"/>
    </row>
    <row r="126" spans="3:7" ht="15" x14ac:dyDescent="0.25">
      <c r="C126" s="171"/>
      <c r="G126" s="405"/>
    </row>
    <row r="127" spans="3:7" ht="15" x14ac:dyDescent="0.25">
      <c r="C127" s="171"/>
      <c r="G127" s="405"/>
    </row>
    <row r="128" spans="3:7" ht="15" x14ac:dyDescent="0.25">
      <c r="C128" s="171"/>
      <c r="G128" s="405"/>
    </row>
    <row r="129" spans="3:7" ht="15" x14ac:dyDescent="0.25">
      <c r="C129" s="171"/>
      <c r="G129" s="405"/>
    </row>
    <row r="130" spans="3:7" ht="15" x14ac:dyDescent="0.25">
      <c r="C130" s="171"/>
      <c r="G130" s="405"/>
    </row>
    <row r="131" spans="3:7" ht="15" x14ac:dyDescent="0.25">
      <c r="C131" s="171"/>
      <c r="G131" s="405"/>
    </row>
    <row r="132" spans="3:7" ht="15" x14ac:dyDescent="0.25">
      <c r="C132" s="171"/>
      <c r="G132" s="405"/>
    </row>
    <row r="133" spans="3:7" ht="15" x14ac:dyDescent="0.25">
      <c r="C133" s="171"/>
      <c r="G133" s="405"/>
    </row>
    <row r="134" spans="3:7" ht="15" x14ac:dyDescent="0.25">
      <c r="C134" s="171"/>
      <c r="G134" s="405"/>
    </row>
    <row r="135" spans="3:7" ht="15" x14ac:dyDescent="0.25">
      <c r="C135" s="171"/>
      <c r="G135" s="405"/>
    </row>
    <row r="136" spans="3:7" ht="15" x14ac:dyDescent="0.25">
      <c r="C136" s="171"/>
      <c r="G136" s="405"/>
    </row>
    <row r="137" spans="3:7" ht="15" x14ac:dyDescent="0.25">
      <c r="C137" s="171"/>
      <c r="G137" s="405"/>
    </row>
    <row r="138" spans="3:7" ht="15" x14ac:dyDescent="0.25">
      <c r="C138" s="171"/>
      <c r="G138" s="405"/>
    </row>
    <row r="139" spans="3:7" ht="15" x14ac:dyDescent="0.25">
      <c r="C139" s="171"/>
      <c r="G139" s="405"/>
    </row>
    <row r="140" spans="3:7" ht="15" x14ac:dyDescent="0.25">
      <c r="C140" s="171"/>
      <c r="G140" s="405"/>
    </row>
    <row r="141" spans="3:7" ht="15" x14ac:dyDescent="0.25">
      <c r="C141" s="171"/>
      <c r="G141" s="405"/>
    </row>
    <row r="142" spans="3:7" ht="15" x14ac:dyDescent="0.25">
      <c r="C142" s="171"/>
      <c r="G142" s="405"/>
    </row>
    <row r="143" spans="3:7" ht="15" x14ac:dyDescent="0.25">
      <c r="C143" s="171"/>
      <c r="G143" s="405"/>
    </row>
    <row r="144" spans="3:7" ht="15" x14ac:dyDescent="0.25">
      <c r="C144" s="171"/>
      <c r="G144" s="405"/>
    </row>
    <row r="145" spans="3:7" ht="15" x14ac:dyDescent="0.25">
      <c r="C145" s="171"/>
      <c r="G145" s="405"/>
    </row>
    <row r="146" spans="3:7" ht="15" x14ac:dyDescent="0.25">
      <c r="C146" s="171"/>
      <c r="G146" s="405"/>
    </row>
    <row r="147" spans="3:7" ht="15" x14ac:dyDescent="0.25">
      <c r="C147" s="171"/>
      <c r="G147" s="405"/>
    </row>
    <row r="148" spans="3:7" ht="15" x14ac:dyDescent="0.25">
      <c r="C148" s="171"/>
      <c r="G148" s="405"/>
    </row>
    <row r="149" spans="3:7" ht="15" x14ac:dyDescent="0.25">
      <c r="C149" s="171"/>
      <c r="G149" s="405"/>
    </row>
    <row r="150" spans="3:7" ht="15" x14ac:dyDescent="0.25">
      <c r="C150" s="171"/>
      <c r="G150" s="405"/>
    </row>
    <row r="151" spans="3:7" ht="15" x14ac:dyDescent="0.25">
      <c r="C151" s="171"/>
      <c r="G151" s="405"/>
    </row>
    <row r="152" spans="3:7" ht="15" x14ac:dyDescent="0.25">
      <c r="C152" s="171"/>
      <c r="G152" s="405"/>
    </row>
    <row r="153" spans="3:7" ht="15" x14ac:dyDescent="0.25">
      <c r="C153" s="171"/>
      <c r="G153" s="405"/>
    </row>
    <row r="154" spans="3:7" ht="15" x14ac:dyDescent="0.25">
      <c r="C154" s="171"/>
      <c r="G154" s="405"/>
    </row>
    <row r="155" spans="3:7" ht="15" x14ac:dyDescent="0.25">
      <c r="C155" s="171"/>
      <c r="G155" s="405"/>
    </row>
    <row r="156" spans="3:7" ht="15" x14ac:dyDescent="0.25">
      <c r="C156" s="171"/>
      <c r="G156" s="405"/>
    </row>
    <row r="157" spans="3:7" ht="15" x14ac:dyDescent="0.25">
      <c r="C157" s="171"/>
      <c r="G157" s="405"/>
    </row>
    <row r="158" spans="3:7" ht="15" x14ac:dyDescent="0.25">
      <c r="C158" s="171"/>
      <c r="G158" s="405"/>
    </row>
    <row r="159" spans="3:7" ht="15" x14ac:dyDescent="0.25">
      <c r="C159" s="171"/>
      <c r="G159" s="405"/>
    </row>
    <row r="160" spans="3:7" ht="15" x14ac:dyDescent="0.25">
      <c r="C160" s="171"/>
      <c r="G160" s="405"/>
    </row>
    <row r="161" spans="3:7" ht="15" x14ac:dyDescent="0.25">
      <c r="C161" s="171"/>
      <c r="G161" s="405"/>
    </row>
    <row r="162" spans="3:7" ht="15" x14ac:dyDescent="0.25">
      <c r="C162" s="171"/>
      <c r="G162" s="405"/>
    </row>
    <row r="163" spans="3:7" ht="15" x14ac:dyDescent="0.25">
      <c r="C163" s="171"/>
      <c r="G163" s="405"/>
    </row>
    <row r="164" spans="3:7" ht="15" x14ac:dyDescent="0.25">
      <c r="C164" s="171"/>
      <c r="G164" s="405"/>
    </row>
    <row r="165" spans="3:7" ht="15" x14ac:dyDescent="0.25">
      <c r="C165" s="171"/>
      <c r="G165" s="405"/>
    </row>
    <row r="166" spans="3:7" ht="15" x14ac:dyDescent="0.25">
      <c r="C166" s="171"/>
      <c r="G166" s="405"/>
    </row>
    <row r="167" spans="3:7" ht="15" x14ac:dyDescent="0.25">
      <c r="C167" s="171"/>
      <c r="G167" s="405"/>
    </row>
    <row r="168" spans="3:7" ht="15" x14ac:dyDescent="0.25">
      <c r="C168" s="171"/>
      <c r="G168" s="405"/>
    </row>
    <row r="169" spans="3:7" ht="15" x14ac:dyDescent="0.25">
      <c r="C169" s="171"/>
      <c r="G169" s="405"/>
    </row>
    <row r="170" spans="3:7" ht="15" x14ac:dyDescent="0.25">
      <c r="C170" s="171"/>
      <c r="G170" s="405"/>
    </row>
    <row r="171" spans="3:7" ht="15" x14ac:dyDescent="0.25">
      <c r="C171" s="171"/>
      <c r="G171" s="405"/>
    </row>
    <row r="172" spans="3:7" ht="15" x14ac:dyDescent="0.25">
      <c r="C172" s="171"/>
      <c r="G172" s="405"/>
    </row>
    <row r="173" spans="3:7" ht="15" x14ac:dyDescent="0.25">
      <c r="C173" s="171"/>
      <c r="G173" s="405"/>
    </row>
    <row r="174" spans="3:7" ht="15" x14ac:dyDescent="0.25">
      <c r="C174" s="171"/>
      <c r="G174" s="405"/>
    </row>
    <row r="175" spans="3:7" ht="15" x14ac:dyDescent="0.25">
      <c r="C175" s="171"/>
      <c r="G175" s="405"/>
    </row>
    <row r="176" spans="3:7" ht="15" x14ac:dyDescent="0.25">
      <c r="C176" s="171"/>
      <c r="G176" s="405"/>
    </row>
    <row r="177" spans="3:7" ht="15" x14ac:dyDescent="0.25">
      <c r="C177" s="171"/>
      <c r="G177" s="405"/>
    </row>
    <row r="178" spans="3:7" ht="15" x14ac:dyDescent="0.25">
      <c r="C178" s="171"/>
      <c r="G178" s="405"/>
    </row>
    <row r="179" spans="3:7" ht="15" x14ac:dyDescent="0.25">
      <c r="C179" s="171"/>
      <c r="G179" s="405"/>
    </row>
    <row r="180" spans="3:7" ht="15" x14ac:dyDescent="0.25">
      <c r="C180" s="171"/>
      <c r="G180" s="405"/>
    </row>
    <row r="181" spans="3:7" ht="15" x14ac:dyDescent="0.25">
      <c r="C181" s="171"/>
      <c r="G181" s="405"/>
    </row>
    <row r="182" spans="3:7" ht="15" x14ac:dyDescent="0.25">
      <c r="C182" s="171"/>
      <c r="G182" s="405"/>
    </row>
    <row r="183" spans="3:7" ht="15" x14ac:dyDescent="0.25">
      <c r="C183" s="171"/>
      <c r="G183" s="405"/>
    </row>
    <row r="184" spans="3:7" ht="15" x14ac:dyDescent="0.25">
      <c r="C184" s="171"/>
      <c r="G184" s="405"/>
    </row>
    <row r="185" spans="3:7" ht="15" x14ac:dyDescent="0.25">
      <c r="C185" s="171"/>
      <c r="G185" s="405"/>
    </row>
    <row r="186" spans="3:7" ht="15" x14ac:dyDescent="0.25">
      <c r="C186" s="171"/>
      <c r="G186" s="405"/>
    </row>
    <row r="187" spans="3:7" ht="15" x14ac:dyDescent="0.25">
      <c r="C187" s="171"/>
      <c r="G187" s="405"/>
    </row>
    <row r="188" spans="3:7" ht="15" x14ac:dyDescent="0.25">
      <c r="C188" s="171"/>
      <c r="G188" s="405"/>
    </row>
    <row r="189" spans="3:7" ht="15" x14ac:dyDescent="0.25">
      <c r="C189" s="171"/>
      <c r="G189" s="405"/>
    </row>
    <row r="190" spans="3:7" ht="15" x14ac:dyDescent="0.25">
      <c r="C190" s="171"/>
      <c r="G190" s="405"/>
    </row>
    <row r="191" spans="3:7" ht="15" x14ac:dyDescent="0.25">
      <c r="C191" s="171"/>
      <c r="G191" s="405"/>
    </row>
    <row r="192" spans="3:7" ht="15" x14ac:dyDescent="0.25">
      <c r="C192" s="171"/>
      <c r="G192" s="405"/>
    </row>
    <row r="193" spans="3:7" ht="15" x14ac:dyDescent="0.25">
      <c r="C193" s="171"/>
      <c r="G193" s="405"/>
    </row>
    <row r="194" spans="3:7" ht="15" x14ac:dyDescent="0.25">
      <c r="C194" s="171"/>
    </row>
    <row r="195" spans="3:7" ht="15" x14ac:dyDescent="0.25">
      <c r="C195" s="171"/>
    </row>
    <row r="196" spans="3:7" ht="15" x14ac:dyDescent="0.25">
      <c r="C196" s="171"/>
    </row>
    <row r="197" spans="3:7" ht="15" x14ac:dyDescent="0.25">
      <c r="C197" s="171"/>
    </row>
    <row r="198" spans="3:7" ht="15" x14ac:dyDescent="0.25">
      <c r="C198" s="171"/>
    </row>
    <row r="199" spans="3:7" ht="15" x14ac:dyDescent="0.25">
      <c r="C199" s="171"/>
    </row>
    <row r="200" spans="3:7" ht="15" x14ac:dyDescent="0.25">
      <c r="C200" s="171"/>
    </row>
    <row r="201" spans="3:7" ht="15" x14ac:dyDescent="0.25">
      <c r="C201" s="171"/>
    </row>
    <row r="202" spans="3:7" ht="15" x14ac:dyDescent="0.25">
      <c r="C202" s="171"/>
    </row>
    <row r="203" spans="3:7" ht="15" x14ac:dyDescent="0.25">
      <c r="C203" s="171"/>
    </row>
    <row r="204" spans="3:7" ht="15" x14ac:dyDescent="0.25">
      <c r="C204" s="171"/>
    </row>
    <row r="205" spans="3:7" ht="15" x14ac:dyDescent="0.25">
      <c r="C205" s="171"/>
    </row>
    <row r="206" spans="3:7" ht="15" x14ac:dyDescent="0.25">
      <c r="C206" s="171"/>
    </row>
    <row r="207" spans="3:7" ht="15" x14ac:dyDescent="0.25"/>
    <row r="208" spans="3:7" ht="15" x14ac:dyDescent="0.25"/>
    <row r="209" spans="3:3" ht="15" x14ac:dyDescent="0.25"/>
    <row r="210" spans="3:3" ht="15" x14ac:dyDescent="0.25"/>
    <row r="211" spans="3:3" ht="15" x14ac:dyDescent="0.25">
      <c r="C211" s="171"/>
    </row>
    <row r="212" spans="3:3" ht="15" x14ac:dyDescent="0.25">
      <c r="C212" s="171"/>
    </row>
    <row r="213" spans="3:3" ht="15" x14ac:dyDescent="0.25">
      <c r="C213" s="171"/>
    </row>
    <row r="214" spans="3:3" ht="15" x14ac:dyDescent="0.25">
      <c r="C214" s="171"/>
    </row>
    <row r="215" spans="3:3" ht="15" x14ac:dyDescent="0.25">
      <c r="C215" s="171"/>
    </row>
    <row r="216" spans="3:3" ht="15" x14ac:dyDescent="0.25">
      <c r="C216" s="171"/>
    </row>
    <row r="217" spans="3:3" ht="15" x14ac:dyDescent="0.25">
      <c r="C217" s="171"/>
    </row>
    <row r="218" spans="3:3" ht="15" x14ac:dyDescent="0.25">
      <c r="C218" s="171"/>
    </row>
    <row r="219" spans="3:3" ht="15" x14ac:dyDescent="0.25">
      <c r="C219" s="171"/>
    </row>
    <row r="220" spans="3:3" ht="15" x14ac:dyDescent="0.25">
      <c r="C220" s="171"/>
    </row>
    <row r="221" spans="3:3" ht="15" x14ac:dyDescent="0.25">
      <c r="C221" s="171"/>
    </row>
    <row r="222" spans="3:3" ht="15" x14ac:dyDescent="0.25">
      <c r="C222" s="171"/>
    </row>
    <row r="223" spans="3:3" ht="15" x14ac:dyDescent="0.25">
      <c r="C223" s="171"/>
    </row>
    <row r="224" spans="3:3" ht="15" x14ac:dyDescent="0.25">
      <c r="C224" s="171"/>
    </row>
    <row r="225" spans="3:3" ht="15" x14ac:dyDescent="0.25">
      <c r="C225" s="171"/>
    </row>
    <row r="226" spans="3:3" ht="15" x14ac:dyDescent="0.25">
      <c r="C226" s="171"/>
    </row>
    <row r="227" spans="3:3" ht="15" x14ac:dyDescent="0.25"/>
    <row r="228" spans="3:3" ht="15" x14ac:dyDescent="0.25"/>
    <row r="229" spans="3:3" ht="15" x14ac:dyDescent="0.25"/>
    <row r="230" spans="3:3" ht="15" x14ac:dyDescent="0.25"/>
    <row r="231" spans="3:3" ht="15" x14ac:dyDescent="0.25"/>
    <row r="232" spans="3:3" ht="15" x14ac:dyDescent="0.25"/>
    <row r="233" spans="3:3" ht="15" x14ac:dyDescent="0.25"/>
    <row r="234" spans="3:3" ht="15" x14ac:dyDescent="0.25"/>
    <row r="235" spans="3:3" ht="15" x14ac:dyDescent="0.25"/>
    <row r="236" spans="3:3" ht="15" x14ac:dyDescent="0.25"/>
    <row r="237" spans="3:3" ht="15" x14ac:dyDescent="0.25"/>
    <row r="238" spans="3:3" ht="15" x14ac:dyDescent="0.25"/>
    <row r="239" spans="3:3" ht="15" x14ac:dyDescent="0.25"/>
    <row r="240" spans="3:3" ht="15" x14ac:dyDescent="0.25"/>
    <row r="241" spans="3:3" ht="15" x14ac:dyDescent="0.25"/>
    <row r="242" spans="3:3" ht="15" x14ac:dyDescent="0.25">
      <c r="C242" s="171"/>
    </row>
    <row r="243" spans="3:3" ht="15" x14ac:dyDescent="0.25">
      <c r="C243" s="171"/>
    </row>
    <row r="244" spans="3:3" ht="15" x14ac:dyDescent="0.25"/>
    <row r="245" spans="3:3" ht="15" x14ac:dyDescent="0.25"/>
    <row r="246" spans="3:3" ht="15" x14ac:dyDescent="0.25"/>
    <row r="247" spans="3:3" ht="15" x14ac:dyDescent="0.25"/>
    <row r="248" spans="3:3" ht="15" x14ac:dyDescent="0.25"/>
    <row r="249" spans="3:3" ht="15" x14ac:dyDescent="0.25"/>
    <row r="250" spans="3:3" ht="15" x14ac:dyDescent="0.25"/>
    <row r="251" spans="3:3" ht="15" x14ac:dyDescent="0.25"/>
    <row r="252" spans="3:3" ht="15" x14ac:dyDescent="0.25"/>
    <row r="253" spans="3:3" ht="15" x14ac:dyDescent="0.25"/>
    <row r="254" spans="3:3" ht="15" x14ac:dyDescent="0.25"/>
    <row r="255" spans="3:3" ht="15" x14ac:dyDescent="0.25"/>
    <row r="256" spans="3:3" ht="15" x14ac:dyDescent="0.25"/>
    <row r="257" spans="3:7" ht="15" x14ac:dyDescent="0.25"/>
    <row r="258" spans="3:7" ht="15" x14ac:dyDescent="0.25"/>
    <row r="259" spans="3:7" ht="15" x14ac:dyDescent="0.25">
      <c r="C259" s="171"/>
    </row>
    <row r="260" spans="3:7" ht="15" hidden="1" customHeight="1" x14ac:dyDescent="0.25">
      <c r="C260" s="171"/>
    </row>
    <row r="261" spans="3:7" ht="15" hidden="1" customHeight="1" x14ac:dyDescent="0.25">
      <c r="C261" s="171"/>
    </row>
    <row r="262" spans="3:7" ht="15" hidden="1" x14ac:dyDescent="0.25">
      <c r="C262" s="171"/>
      <c r="G262" s="347"/>
    </row>
    <row r="263" spans="3:7" ht="15" hidden="1" x14ac:dyDescent="0.25">
      <c r="C263" s="171"/>
      <c r="G263" s="347"/>
    </row>
    <row r="264" spans="3:7" ht="15" hidden="1" x14ac:dyDescent="0.25">
      <c r="C264" s="171"/>
      <c r="G264" s="347"/>
    </row>
    <row r="265" spans="3:7" ht="15" hidden="1" x14ac:dyDescent="0.25">
      <c r="C265" s="171"/>
      <c r="G265" s="347"/>
    </row>
    <row r="266" spans="3:7" ht="15" hidden="1" x14ac:dyDescent="0.25">
      <c r="C266" s="171"/>
      <c r="G266" s="347"/>
    </row>
    <row r="267" spans="3:7" ht="15" hidden="1" x14ac:dyDescent="0.25">
      <c r="C267" s="171"/>
      <c r="G267" s="347"/>
    </row>
    <row r="268" spans="3:7" ht="15" hidden="1" x14ac:dyDescent="0.25">
      <c r="C268" s="171"/>
      <c r="G268" s="347"/>
    </row>
    <row r="269" spans="3:7" ht="15" hidden="1" x14ac:dyDescent="0.25">
      <c r="C269" s="171"/>
      <c r="G269" s="347"/>
    </row>
    <row r="270" spans="3:7" ht="15" hidden="1" x14ac:dyDescent="0.25">
      <c r="C270" s="171"/>
      <c r="G270" s="347"/>
    </row>
    <row r="271" spans="3:7" ht="15" hidden="1" x14ac:dyDescent="0.25">
      <c r="C271" s="171"/>
      <c r="G271" s="347"/>
    </row>
    <row r="272" spans="3:7" ht="15" hidden="1" x14ac:dyDescent="0.25">
      <c r="C272" s="171"/>
      <c r="G272" s="347"/>
    </row>
    <row r="273" spans="3:7" ht="15" hidden="1" x14ac:dyDescent="0.25">
      <c r="C273" s="171"/>
      <c r="G273" s="347"/>
    </row>
    <row r="274" spans="3:7" ht="15" hidden="1" x14ac:dyDescent="0.25">
      <c r="C274" s="171"/>
      <c r="G274" s="347"/>
    </row>
    <row r="275" spans="3:7" ht="15" hidden="1" x14ac:dyDescent="0.25">
      <c r="C275" s="171"/>
      <c r="G275" s="347"/>
    </row>
    <row r="276" spans="3:7" ht="15" hidden="1" x14ac:dyDescent="0.25">
      <c r="C276" s="171"/>
      <c r="G276" s="347"/>
    </row>
    <row r="277" spans="3:7" ht="15" hidden="1" x14ac:dyDescent="0.25">
      <c r="C277" s="171"/>
      <c r="G277" s="347"/>
    </row>
    <row r="278" spans="3:7" ht="15" hidden="1" x14ac:dyDescent="0.25">
      <c r="C278" s="171"/>
      <c r="G278" s="347"/>
    </row>
    <row r="279" spans="3:7" ht="15" hidden="1" x14ac:dyDescent="0.25">
      <c r="C279" s="171"/>
      <c r="G279" s="347"/>
    </row>
    <row r="280" spans="3:7" ht="15" hidden="1" x14ac:dyDescent="0.25">
      <c r="C280" s="171"/>
      <c r="G280" s="347"/>
    </row>
    <row r="281" spans="3:7" ht="15" hidden="1" x14ac:dyDescent="0.25">
      <c r="C281" s="171"/>
      <c r="G281" s="347"/>
    </row>
    <row r="282" spans="3:7" ht="15" hidden="1" x14ac:dyDescent="0.25">
      <c r="C282" s="171"/>
      <c r="G282" s="347"/>
    </row>
    <row r="283" spans="3:7" ht="15" hidden="1" x14ac:dyDescent="0.25">
      <c r="C283" s="171"/>
      <c r="G283" s="347"/>
    </row>
    <row r="284" spans="3:7" ht="15" hidden="1" x14ac:dyDescent="0.25">
      <c r="C284" s="171"/>
      <c r="G284" s="347"/>
    </row>
    <row r="285" spans="3:7" ht="15" hidden="1" x14ac:dyDescent="0.25">
      <c r="C285" s="171"/>
      <c r="G285" s="347"/>
    </row>
    <row r="286" spans="3:7" ht="15" hidden="1" x14ac:dyDescent="0.25">
      <c r="C286" s="171"/>
      <c r="G286" s="347"/>
    </row>
    <row r="287" spans="3:7" ht="15" hidden="1" x14ac:dyDescent="0.25">
      <c r="C287" s="171"/>
      <c r="G287" s="347"/>
    </row>
    <row r="288" spans="3:7" ht="15" hidden="1" x14ac:dyDescent="0.25">
      <c r="C288" s="171"/>
      <c r="G288" s="347"/>
    </row>
    <row r="289" spans="3:7" ht="15" hidden="1" x14ac:dyDescent="0.25">
      <c r="C289" s="171"/>
      <c r="G289" s="347"/>
    </row>
    <row r="290" spans="3:7" ht="15" hidden="1" x14ac:dyDescent="0.25">
      <c r="C290" s="171"/>
      <c r="G290" s="347"/>
    </row>
    <row r="291" spans="3:7" ht="15" hidden="1" x14ac:dyDescent="0.25">
      <c r="G291" s="347"/>
    </row>
    <row r="292" spans="3:7" ht="15" hidden="1" x14ac:dyDescent="0.25">
      <c r="G292" s="347"/>
    </row>
    <row r="293" spans="3:7" ht="15" hidden="1" x14ac:dyDescent="0.25">
      <c r="G293" s="347"/>
    </row>
    <row r="294" spans="3:7" ht="15" hidden="1" x14ac:dyDescent="0.25">
      <c r="G294" s="347"/>
    </row>
    <row r="295" spans="3:7" ht="15" hidden="1" x14ac:dyDescent="0.25">
      <c r="G295" s="347"/>
    </row>
    <row r="296" spans="3:7" ht="15" hidden="1" x14ac:dyDescent="0.25">
      <c r="G296" s="347"/>
    </row>
    <row r="297" spans="3:7" ht="15" hidden="1" x14ac:dyDescent="0.25">
      <c r="G297" s="347"/>
    </row>
    <row r="298" spans="3:7" ht="15" hidden="1" x14ac:dyDescent="0.25">
      <c r="G298" s="347"/>
    </row>
    <row r="299" spans="3:7" ht="15" hidden="1" x14ac:dyDescent="0.25">
      <c r="C299" s="171"/>
      <c r="G299" s="347"/>
    </row>
    <row r="300" spans="3:7" ht="15" hidden="1" x14ac:dyDescent="0.25">
      <c r="C300" s="171"/>
      <c r="G300" s="347"/>
    </row>
    <row r="301" spans="3:7" ht="15" hidden="1" x14ac:dyDescent="0.25">
      <c r="C301" s="171"/>
      <c r="G301" s="347"/>
    </row>
    <row r="302" spans="3:7" ht="15" hidden="1" x14ac:dyDescent="0.25">
      <c r="G302" s="347"/>
    </row>
    <row r="303" spans="3:7" ht="15" hidden="1" x14ac:dyDescent="0.25">
      <c r="G303" s="347"/>
    </row>
    <row r="304" spans="3:7" ht="15" x14ac:dyDescent="0.25"/>
    <row r="305" spans="3:3" ht="15" x14ac:dyDescent="0.25"/>
    <row r="306" spans="3:3" ht="15" x14ac:dyDescent="0.25"/>
    <row r="307" spans="3:3" ht="15" x14ac:dyDescent="0.25">
      <c r="C307" s="171"/>
    </row>
    <row r="308" spans="3:3" ht="15" hidden="1" customHeight="1" x14ac:dyDescent="0.25">
      <c r="C308" s="171"/>
    </row>
    <row r="309" spans="3:3" ht="15" hidden="1" customHeight="1" x14ac:dyDescent="0.25">
      <c r="C309" s="171"/>
    </row>
    <row r="310" spans="3:3" ht="15" hidden="1" customHeight="1" x14ac:dyDescent="0.25">
      <c r="C310" s="171"/>
    </row>
    <row r="311" spans="3:3" ht="15" hidden="1" customHeight="1" x14ac:dyDescent="0.25">
      <c r="C311" s="171"/>
    </row>
    <row r="312" spans="3:3" ht="15" hidden="1" customHeight="1" x14ac:dyDescent="0.25">
      <c r="C312" s="171"/>
    </row>
    <row r="313" spans="3:3" ht="15" hidden="1" customHeight="1" x14ac:dyDescent="0.25">
      <c r="C313" s="171"/>
    </row>
    <row r="314" spans="3:3" ht="15" hidden="1" customHeight="1" x14ac:dyDescent="0.25">
      <c r="C314" s="171"/>
    </row>
    <row r="315" spans="3:3" ht="15" hidden="1" customHeight="1" x14ac:dyDescent="0.25">
      <c r="C315" s="171"/>
    </row>
    <row r="316" spans="3:3" ht="15" hidden="1" customHeight="1" x14ac:dyDescent="0.25">
      <c r="C316" s="171"/>
    </row>
    <row r="317" spans="3:3" ht="15" hidden="1" customHeight="1" x14ac:dyDescent="0.25">
      <c r="C317" s="171"/>
    </row>
    <row r="318" spans="3:3" ht="15" hidden="1" customHeight="1" x14ac:dyDescent="0.25">
      <c r="C318" s="171"/>
    </row>
    <row r="319" spans="3:3" ht="15" hidden="1" customHeight="1" x14ac:dyDescent="0.25">
      <c r="C319" s="171"/>
    </row>
    <row r="320" spans="3:3" ht="15" hidden="1" customHeight="1" x14ac:dyDescent="0.25">
      <c r="C320" s="171"/>
    </row>
    <row r="321" spans="3:3" ht="15" hidden="1" customHeight="1" x14ac:dyDescent="0.25">
      <c r="C321" s="171"/>
    </row>
    <row r="322" spans="3:3" ht="15" hidden="1" customHeight="1" x14ac:dyDescent="0.25">
      <c r="C322" s="171"/>
    </row>
    <row r="323" spans="3:3" ht="15" hidden="1" customHeight="1" x14ac:dyDescent="0.25">
      <c r="C323" s="171"/>
    </row>
    <row r="324" spans="3:3" ht="15" hidden="1" customHeight="1" x14ac:dyDescent="0.25">
      <c r="C324" s="171"/>
    </row>
    <row r="325" spans="3:3" ht="15" hidden="1" customHeight="1" x14ac:dyDescent="0.25">
      <c r="C325" s="171"/>
    </row>
    <row r="326" spans="3:3" ht="15" hidden="1" customHeight="1" x14ac:dyDescent="0.25">
      <c r="C326" s="171"/>
    </row>
    <row r="327" spans="3:3" ht="15" hidden="1" x14ac:dyDescent="0.25">
      <c r="C327" s="171"/>
    </row>
    <row r="328" spans="3:3" ht="15" hidden="1" x14ac:dyDescent="0.25">
      <c r="C328" s="171"/>
    </row>
    <row r="329" spans="3:3" ht="15" hidden="1" x14ac:dyDescent="0.25">
      <c r="C329" s="171"/>
    </row>
    <row r="330" spans="3:3" ht="15" hidden="1" x14ac:dyDescent="0.25">
      <c r="C330" s="171"/>
    </row>
    <row r="331" spans="3:3" ht="15" hidden="1" x14ac:dyDescent="0.25">
      <c r="C331" s="171"/>
    </row>
    <row r="332" spans="3:3" ht="15" hidden="1" x14ac:dyDescent="0.25">
      <c r="C332" s="171"/>
    </row>
    <row r="333" spans="3:3" ht="15" hidden="1" x14ac:dyDescent="0.25">
      <c r="C333" s="171"/>
    </row>
    <row r="334" spans="3:3" ht="15" hidden="1" x14ac:dyDescent="0.25">
      <c r="C334" s="171"/>
    </row>
    <row r="335" spans="3:3" ht="15" hidden="1" x14ac:dyDescent="0.25">
      <c r="C335" s="171"/>
    </row>
    <row r="336" spans="3:3" ht="15" hidden="1" x14ac:dyDescent="0.25">
      <c r="C336" s="171"/>
    </row>
    <row r="337" spans="3:3" ht="15" hidden="1" x14ac:dyDescent="0.25">
      <c r="C337" s="171"/>
    </row>
    <row r="338" spans="3:3" ht="15" hidden="1" x14ac:dyDescent="0.25">
      <c r="C338" s="171"/>
    </row>
    <row r="339" spans="3:3" ht="15" x14ac:dyDescent="0.25">
      <c r="C339" s="171"/>
    </row>
    <row r="340" spans="3:3" ht="15" x14ac:dyDescent="0.25">
      <c r="C340" s="171"/>
    </row>
    <row r="341" spans="3:3" ht="15" x14ac:dyDescent="0.25">
      <c r="C341" s="171"/>
    </row>
    <row r="342" spans="3:3" ht="15" x14ac:dyDescent="0.25">
      <c r="C342" s="171"/>
    </row>
    <row r="343" spans="3:3" ht="15" x14ac:dyDescent="0.25">
      <c r="C343" s="171"/>
    </row>
    <row r="344" spans="3:3" ht="15" x14ac:dyDescent="0.25">
      <c r="C344" s="171"/>
    </row>
    <row r="345" spans="3:3" ht="15" x14ac:dyDescent="0.25">
      <c r="C345" s="171"/>
    </row>
    <row r="346" spans="3:3" ht="15" x14ac:dyDescent="0.25">
      <c r="C346" s="171"/>
    </row>
    <row r="347" spans="3:3" ht="15" x14ac:dyDescent="0.25">
      <c r="C347" s="171"/>
    </row>
    <row r="348" spans="3:3" ht="15" hidden="1" x14ac:dyDescent="0.25">
      <c r="C348" s="171"/>
    </row>
    <row r="349" spans="3:3" ht="15" hidden="1" x14ac:dyDescent="0.25">
      <c r="C349" s="171"/>
    </row>
    <row r="350" spans="3:3" ht="15" x14ac:dyDescent="0.25">
      <c r="C350" s="171"/>
    </row>
    <row r="351" spans="3:3" ht="15" x14ac:dyDescent="0.25">
      <c r="C351" s="171"/>
    </row>
    <row r="352" spans="3:3" ht="15" x14ac:dyDescent="0.25">
      <c r="C352" s="171"/>
    </row>
    <row r="353" spans="3:3" ht="15" x14ac:dyDescent="0.25">
      <c r="C353" s="171"/>
    </row>
    <row r="354" spans="3:3" ht="15" x14ac:dyDescent="0.25">
      <c r="C354" s="171"/>
    </row>
    <row r="355" spans="3:3" ht="15" x14ac:dyDescent="0.25">
      <c r="C355" s="171"/>
    </row>
    <row r="356" spans="3:3" ht="15" hidden="1" x14ac:dyDescent="0.25">
      <c r="C356" s="171"/>
    </row>
    <row r="357" spans="3:3" ht="15" hidden="1" x14ac:dyDescent="0.25">
      <c r="C357" s="171"/>
    </row>
    <row r="358" spans="3:3" ht="15" hidden="1" x14ac:dyDescent="0.25">
      <c r="C358" s="171"/>
    </row>
    <row r="359" spans="3:3" ht="15" hidden="1" customHeight="1" x14ac:dyDescent="0.25">
      <c r="C359" s="171"/>
    </row>
    <row r="360" spans="3:3" ht="15" hidden="1" customHeight="1" x14ac:dyDescent="0.25">
      <c r="C360" s="171"/>
    </row>
    <row r="361" spans="3:3" ht="15" hidden="1" customHeight="1" x14ac:dyDescent="0.25">
      <c r="C361" s="171"/>
    </row>
    <row r="362" spans="3:3" ht="15" hidden="1" customHeight="1" x14ac:dyDescent="0.25">
      <c r="C362" s="171"/>
    </row>
    <row r="363" spans="3:3" ht="15" hidden="1" customHeight="1" x14ac:dyDescent="0.25">
      <c r="C363" s="171"/>
    </row>
    <row r="364" spans="3:3" ht="15" hidden="1" customHeight="1" x14ac:dyDescent="0.25">
      <c r="C364" s="171"/>
    </row>
    <row r="365" spans="3:3" ht="15" hidden="1" customHeight="1" x14ac:dyDescent="0.25">
      <c r="C365" s="171"/>
    </row>
    <row r="366" spans="3:3" ht="15" hidden="1" customHeight="1" x14ac:dyDescent="0.25">
      <c r="C366" s="171"/>
    </row>
    <row r="367" spans="3:3" ht="15" hidden="1" x14ac:dyDescent="0.25">
      <c r="C367" s="171"/>
    </row>
    <row r="368" spans="3:3" ht="15" hidden="1" x14ac:dyDescent="0.25">
      <c r="C368" s="171"/>
    </row>
    <row r="369" spans="3:3" ht="15" hidden="1" x14ac:dyDescent="0.25">
      <c r="C369" s="171"/>
    </row>
    <row r="370" spans="3:3" ht="15" hidden="1" customHeight="1" x14ac:dyDescent="0.25">
      <c r="C370" s="171"/>
    </row>
    <row r="371" spans="3:3" ht="15" hidden="1" customHeight="1" x14ac:dyDescent="0.25">
      <c r="C371" s="171"/>
    </row>
    <row r="372" spans="3:3" ht="15" hidden="1" customHeight="1" x14ac:dyDescent="0.25">
      <c r="C372" s="171"/>
    </row>
    <row r="373" spans="3:3" ht="15" hidden="1" customHeight="1" x14ac:dyDescent="0.25">
      <c r="C373" s="171"/>
    </row>
    <row r="374" spans="3:3" ht="15" hidden="1" customHeight="1" x14ac:dyDescent="0.25">
      <c r="C374" s="171"/>
    </row>
    <row r="375" spans="3:3" ht="15" hidden="1" x14ac:dyDescent="0.25">
      <c r="C375" s="171"/>
    </row>
    <row r="376" spans="3:3" ht="15" hidden="1" x14ac:dyDescent="0.25">
      <c r="C376" s="171"/>
    </row>
    <row r="377" spans="3:3" ht="15" hidden="1" x14ac:dyDescent="0.25">
      <c r="C377" s="171"/>
    </row>
    <row r="378" spans="3:3" ht="15" hidden="1" x14ac:dyDescent="0.25">
      <c r="C378" s="171"/>
    </row>
    <row r="379" spans="3:3" ht="15" hidden="1" x14ac:dyDescent="0.25">
      <c r="C379" s="171"/>
    </row>
    <row r="380" spans="3:3" ht="15" hidden="1" x14ac:dyDescent="0.25">
      <c r="C380" s="171"/>
    </row>
    <row r="381" spans="3:3" ht="15" hidden="1" x14ac:dyDescent="0.25">
      <c r="C381" s="171"/>
    </row>
    <row r="382" spans="3:3" ht="15" hidden="1" x14ac:dyDescent="0.25">
      <c r="C382" s="171"/>
    </row>
    <row r="383" spans="3:3" ht="15" hidden="1" x14ac:dyDescent="0.25">
      <c r="C383" s="171"/>
    </row>
    <row r="384" spans="3:3" ht="15" hidden="1" x14ac:dyDescent="0.25">
      <c r="C384" s="171"/>
    </row>
    <row r="385" spans="3:3" ht="15" hidden="1" x14ac:dyDescent="0.25">
      <c r="C385" s="171"/>
    </row>
    <row r="386" spans="3:3" ht="15" hidden="1" x14ac:dyDescent="0.25">
      <c r="C386" s="171"/>
    </row>
    <row r="387" spans="3:3" ht="15" hidden="1" x14ac:dyDescent="0.25">
      <c r="C387" s="171"/>
    </row>
    <row r="388" spans="3:3" ht="15" hidden="1" x14ac:dyDescent="0.25">
      <c r="C388" s="171"/>
    </row>
    <row r="389" spans="3:3" ht="15" hidden="1" x14ac:dyDescent="0.25">
      <c r="C389" s="171"/>
    </row>
    <row r="390" spans="3:3" ht="15" hidden="1" x14ac:dyDescent="0.25">
      <c r="C390" s="171"/>
    </row>
    <row r="391" spans="3:3" ht="15" hidden="1" x14ac:dyDescent="0.25">
      <c r="C391" s="171"/>
    </row>
    <row r="392" spans="3:3" ht="15" hidden="1" x14ac:dyDescent="0.25">
      <c r="C392" s="171"/>
    </row>
    <row r="393" spans="3:3" ht="15" hidden="1" x14ac:dyDescent="0.25">
      <c r="C393" s="171"/>
    </row>
    <row r="394" spans="3:3" ht="15" hidden="1" x14ac:dyDescent="0.25">
      <c r="C394" s="171"/>
    </row>
    <row r="395" spans="3:3" ht="15" hidden="1" x14ac:dyDescent="0.25">
      <c r="C395" s="171"/>
    </row>
    <row r="396" spans="3:3" ht="15" hidden="1" x14ac:dyDescent="0.25">
      <c r="C396" s="171"/>
    </row>
    <row r="397" spans="3:3" ht="15" hidden="1" x14ac:dyDescent="0.25">
      <c r="C397" s="171"/>
    </row>
    <row r="398" spans="3:3" ht="15" hidden="1" x14ac:dyDescent="0.25">
      <c r="C398" s="171"/>
    </row>
    <row r="399" spans="3:3" ht="15" hidden="1" x14ac:dyDescent="0.25">
      <c r="C399" s="171"/>
    </row>
    <row r="400" spans="3:3" ht="15" hidden="1" x14ac:dyDescent="0.25">
      <c r="C400" s="171"/>
    </row>
    <row r="401" spans="3:3" ht="15" hidden="1" x14ac:dyDescent="0.25">
      <c r="C401" s="171"/>
    </row>
    <row r="402" spans="3:3" ht="15" hidden="1" x14ac:dyDescent="0.25">
      <c r="C402" s="171"/>
    </row>
    <row r="403" spans="3:3" ht="15" hidden="1" x14ac:dyDescent="0.25">
      <c r="C403" s="171"/>
    </row>
    <row r="404" spans="3:3" ht="15" hidden="1" x14ac:dyDescent="0.25">
      <c r="C404" s="171"/>
    </row>
    <row r="405" spans="3:3" ht="15" hidden="1" x14ac:dyDescent="0.25">
      <c r="C405" s="171"/>
    </row>
    <row r="406" spans="3:3" ht="15" hidden="1" x14ac:dyDescent="0.25">
      <c r="C406" s="171"/>
    </row>
    <row r="407" spans="3:3" ht="15" hidden="1" x14ac:dyDescent="0.25">
      <c r="C407" s="171"/>
    </row>
    <row r="408" spans="3:3" ht="15" hidden="1" x14ac:dyDescent="0.25">
      <c r="C408" s="171"/>
    </row>
    <row r="409" spans="3:3" ht="15" hidden="1" x14ac:dyDescent="0.25">
      <c r="C409" s="171"/>
    </row>
    <row r="410" spans="3:3" ht="15" hidden="1" x14ac:dyDescent="0.25">
      <c r="C410" s="171"/>
    </row>
    <row r="411" spans="3:3" ht="15" hidden="1" x14ac:dyDescent="0.25">
      <c r="C411" s="171"/>
    </row>
    <row r="412" spans="3:3" ht="15" hidden="1" x14ac:dyDescent="0.25">
      <c r="C412" s="171"/>
    </row>
    <row r="413" spans="3:3" ht="15" hidden="1" x14ac:dyDescent="0.25">
      <c r="C413" s="171"/>
    </row>
    <row r="414" spans="3:3" ht="15" hidden="1" x14ac:dyDescent="0.25">
      <c r="C414" s="171"/>
    </row>
    <row r="415" spans="3:3" ht="15" hidden="1" x14ac:dyDescent="0.25">
      <c r="C415" s="171"/>
    </row>
    <row r="416" spans="3:3" ht="15" hidden="1" x14ac:dyDescent="0.25">
      <c r="C416" s="171"/>
    </row>
    <row r="417" spans="3:3" ht="15" hidden="1" x14ac:dyDescent="0.25">
      <c r="C417" s="171"/>
    </row>
    <row r="418" spans="3:3" ht="15" hidden="1" x14ac:dyDescent="0.25">
      <c r="C418" s="171"/>
    </row>
    <row r="419" spans="3:3" ht="15" hidden="1" x14ac:dyDescent="0.25">
      <c r="C419" s="171"/>
    </row>
    <row r="420" spans="3:3" ht="15" hidden="1" x14ac:dyDescent="0.25">
      <c r="C420" s="171"/>
    </row>
    <row r="421" spans="3:3" ht="15" hidden="1" x14ac:dyDescent="0.25">
      <c r="C421" s="171"/>
    </row>
    <row r="422" spans="3:3" ht="15" hidden="1" x14ac:dyDescent="0.25">
      <c r="C422" s="171"/>
    </row>
    <row r="423" spans="3:3" ht="15" hidden="1" x14ac:dyDescent="0.25">
      <c r="C423" s="171"/>
    </row>
    <row r="424" spans="3:3" ht="15" hidden="1" x14ac:dyDescent="0.25">
      <c r="C424" s="171"/>
    </row>
    <row r="425" spans="3:3" ht="15" hidden="1" x14ac:dyDescent="0.25">
      <c r="C425" s="171"/>
    </row>
    <row r="426" spans="3:3" ht="15" hidden="1" x14ac:dyDescent="0.25">
      <c r="C426" s="171"/>
    </row>
    <row r="427" spans="3:3" ht="15" hidden="1" x14ac:dyDescent="0.25">
      <c r="C427" s="171"/>
    </row>
    <row r="428" spans="3:3" ht="15" hidden="1" x14ac:dyDescent="0.25">
      <c r="C428" s="171"/>
    </row>
    <row r="429" spans="3:3" ht="15" hidden="1" x14ac:dyDescent="0.25">
      <c r="C429" s="171"/>
    </row>
    <row r="430" spans="3:3" ht="15" hidden="1" x14ac:dyDescent="0.25">
      <c r="C430" s="171"/>
    </row>
    <row r="431" spans="3:3" ht="15" hidden="1" x14ac:dyDescent="0.25">
      <c r="C431" s="171"/>
    </row>
    <row r="432" spans="3:3" ht="15" hidden="1" x14ac:dyDescent="0.25">
      <c r="C432" s="171"/>
    </row>
    <row r="433" spans="3:3" ht="15" hidden="1" x14ac:dyDescent="0.25">
      <c r="C433" s="171"/>
    </row>
    <row r="434" spans="3:3" ht="15" hidden="1" x14ac:dyDescent="0.25">
      <c r="C434" s="171"/>
    </row>
    <row r="435" spans="3:3" ht="15" hidden="1" x14ac:dyDescent="0.25">
      <c r="C435" s="171"/>
    </row>
    <row r="436" spans="3:3" ht="15" hidden="1" x14ac:dyDescent="0.25">
      <c r="C436" s="171"/>
    </row>
    <row r="437" spans="3:3" ht="15" hidden="1" x14ac:dyDescent="0.25">
      <c r="C437" s="171"/>
    </row>
    <row r="438" spans="3:3" ht="15" hidden="1" x14ac:dyDescent="0.25">
      <c r="C438" s="171"/>
    </row>
    <row r="439" spans="3:3" ht="15" hidden="1" x14ac:dyDescent="0.25">
      <c r="C439" s="171"/>
    </row>
    <row r="440" spans="3:3" ht="15" hidden="1" x14ac:dyDescent="0.25">
      <c r="C440" s="171"/>
    </row>
    <row r="441" spans="3:3" ht="15" hidden="1" x14ac:dyDescent="0.25">
      <c r="C441" s="171"/>
    </row>
    <row r="442" spans="3:3" ht="15" hidden="1" x14ac:dyDescent="0.25">
      <c r="C442" s="171"/>
    </row>
    <row r="443" spans="3:3" ht="15" hidden="1" x14ac:dyDescent="0.25">
      <c r="C443" s="171"/>
    </row>
    <row r="444" spans="3:3" ht="15" hidden="1" x14ac:dyDescent="0.25">
      <c r="C444" s="171"/>
    </row>
    <row r="445" spans="3:3" ht="15" hidden="1" x14ac:dyDescent="0.25">
      <c r="C445" s="171"/>
    </row>
    <row r="446" spans="3:3" ht="15" hidden="1" x14ac:dyDescent="0.25">
      <c r="C446" s="171"/>
    </row>
    <row r="447" spans="3:3" ht="15" hidden="1" x14ac:dyDescent="0.25">
      <c r="C447" s="171"/>
    </row>
    <row r="448" spans="3:3" ht="15" hidden="1" x14ac:dyDescent="0.25">
      <c r="C448" s="171"/>
    </row>
    <row r="449" spans="3:3" ht="15" hidden="1" x14ac:dyDescent="0.25">
      <c r="C449" s="171"/>
    </row>
    <row r="450" spans="3:3" ht="15" hidden="1" x14ac:dyDescent="0.25">
      <c r="C450" s="171"/>
    </row>
    <row r="451" spans="3:3" ht="15" hidden="1" x14ac:dyDescent="0.25">
      <c r="C451" s="171"/>
    </row>
    <row r="452" spans="3:3" ht="15" hidden="1" x14ac:dyDescent="0.25">
      <c r="C452" s="171"/>
    </row>
    <row r="453" spans="3:3" ht="15" hidden="1" x14ac:dyDescent="0.25">
      <c r="C453" s="171"/>
    </row>
    <row r="454" spans="3:3" ht="15" hidden="1" x14ac:dyDescent="0.25">
      <c r="C454" s="171"/>
    </row>
    <row r="455" spans="3:3" ht="15" hidden="1" x14ac:dyDescent="0.25">
      <c r="C455" s="171"/>
    </row>
    <row r="456" spans="3:3" ht="15" hidden="1" x14ac:dyDescent="0.25">
      <c r="C456" s="171"/>
    </row>
    <row r="457" spans="3:3" ht="15" hidden="1" x14ac:dyDescent="0.25">
      <c r="C457" s="171"/>
    </row>
    <row r="458" spans="3:3" ht="15" hidden="1" x14ac:dyDescent="0.25">
      <c r="C458" s="171"/>
    </row>
    <row r="459" spans="3:3" ht="15" hidden="1" x14ac:dyDescent="0.25">
      <c r="C459" s="171"/>
    </row>
    <row r="460" spans="3:3" ht="15" hidden="1" x14ac:dyDescent="0.25">
      <c r="C460" s="171"/>
    </row>
    <row r="461" spans="3:3" ht="15" hidden="1" x14ac:dyDescent="0.25">
      <c r="C461" s="171"/>
    </row>
    <row r="462" spans="3:3" ht="15" hidden="1" x14ac:dyDescent="0.25">
      <c r="C462" s="171"/>
    </row>
    <row r="463" spans="3:3" ht="15" hidden="1" x14ac:dyDescent="0.25">
      <c r="C463" s="171"/>
    </row>
    <row r="464" spans="3:3" ht="15" hidden="1" x14ac:dyDescent="0.25">
      <c r="C464" s="171"/>
    </row>
    <row r="465" spans="3:3" ht="15" hidden="1" x14ac:dyDescent="0.25">
      <c r="C465" s="171"/>
    </row>
    <row r="466" spans="3:3" ht="15" hidden="1" x14ac:dyDescent="0.25">
      <c r="C466" s="171"/>
    </row>
    <row r="467" spans="3:3" ht="15" hidden="1" x14ac:dyDescent="0.25">
      <c r="C467" s="171"/>
    </row>
    <row r="468" spans="3:3" ht="15" hidden="1" x14ac:dyDescent="0.25">
      <c r="C468" s="171"/>
    </row>
    <row r="469" spans="3:3" ht="15" hidden="1" x14ac:dyDescent="0.25">
      <c r="C469" s="171"/>
    </row>
    <row r="470" spans="3:3" ht="15" hidden="1" x14ac:dyDescent="0.25">
      <c r="C470" s="171"/>
    </row>
    <row r="471" spans="3:3" ht="15" hidden="1" x14ac:dyDescent="0.25">
      <c r="C471" s="171"/>
    </row>
    <row r="472" spans="3:3" ht="15" hidden="1" x14ac:dyDescent="0.25">
      <c r="C472" s="171"/>
    </row>
    <row r="473" spans="3:3" ht="15" hidden="1" x14ac:dyDescent="0.25">
      <c r="C473" s="171"/>
    </row>
    <row r="474" spans="3:3" ht="15" hidden="1" x14ac:dyDescent="0.25">
      <c r="C474" s="171"/>
    </row>
    <row r="475" spans="3:3" ht="15" hidden="1" x14ac:dyDescent="0.25">
      <c r="C475" s="171"/>
    </row>
    <row r="476" spans="3:3" ht="15" hidden="1" x14ac:dyDescent="0.25">
      <c r="C476" s="171"/>
    </row>
    <row r="477" spans="3:3" ht="15" hidden="1" x14ac:dyDescent="0.25">
      <c r="C477" s="171"/>
    </row>
    <row r="478" spans="3:3" ht="15" hidden="1" x14ac:dyDescent="0.25">
      <c r="C478" s="171"/>
    </row>
    <row r="479" spans="3:3" ht="15" hidden="1" x14ac:dyDescent="0.25">
      <c r="C479" s="171"/>
    </row>
    <row r="480" spans="3:3" ht="15" hidden="1" x14ac:dyDescent="0.25">
      <c r="C480" s="171"/>
    </row>
    <row r="481" spans="3:3" ht="15" hidden="1" x14ac:dyDescent="0.25">
      <c r="C481" s="171"/>
    </row>
    <row r="482" spans="3:3" ht="15" hidden="1" x14ac:dyDescent="0.25">
      <c r="C482" s="171"/>
    </row>
    <row r="483" spans="3:3" ht="15" hidden="1" x14ac:dyDescent="0.25">
      <c r="C483" s="171"/>
    </row>
    <row r="484" spans="3:3" ht="15" hidden="1" x14ac:dyDescent="0.25">
      <c r="C484" s="171"/>
    </row>
    <row r="485" spans="3:3" ht="15" hidden="1" x14ac:dyDescent="0.25">
      <c r="C485" s="171"/>
    </row>
    <row r="486" spans="3:3" ht="15" hidden="1" x14ac:dyDescent="0.25">
      <c r="C486" s="171"/>
    </row>
    <row r="487" spans="3:3" ht="15" hidden="1" x14ac:dyDescent="0.25">
      <c r="C487" s="171"/>
    </row>
    <row r="488" spans="3:3" ht="15" hidden="1" x14ac:dyDescent="0.25">
      <c r="C488" s="171"/>
    </row>
    <row r="489" spans="3:3" ht="15" hidden="1" x14ac:dyDescent="0.25">
      <c r="C489" s="171"/>
    </row>
    <row r="490" spans="3:3" ht="15" hidden="1" x14ac:dyDescent="0.25">
      <c r="C490" s="171"/>
    </row>
    <row r="491" spans="3:3" ht="15" hidden="1" x14ac:dyDescent="0.25">
      <c r="C491" s="171"/>
    </row>
    <row r="492" spans="3:3" ht="15" hidden="1" x14ac:dyDescent="0.25">
      <c r="C492" s="171"/>
    </row>
    <row r="493" spans="3:3" ht="15" hidden="1" x14ac:dyDescent="0.25">
      <c r="C493" s="171"/>
    </row>
    <row r="494" spans="3:3" ht="15" hidden="1" x14ac:dyDescent="0.25">
      <c r="C494" s="171"/>
    </row>
    <row r="495" spans="3:3" ht="15" hidden="1" x14ac:dyDescent="0.25">
      <c r="C495" s="171"/>
    </row>
    <row r="496" spans="3:3" ht="15" hidden="1" x14ac:dyDescent="0.25">
      <c r="C496" s="171"/>
    </row>
    <row r="497" spans="3:3" ht="15" hidden="1" x14ac:dyDescent="0.25">
      <c r="C497" s="171"/>
    </row>
    <row r="498" spans="3:3" ht="15" hidden="1" x14ac:dyDescent="0.25">
      <c r="C498" s="171"/>
    </row>
    <row r="499" spans="3:3" ht="15" hidden="1" x14ac:dyDescent="0.25">
      <c r="C499" s="171"/>
    </row>
    <row r="500" spans="3:3" ht="15" hidden="1" x14ac:dyDescent="0.25">
      <c r="C500" s="171"/>
    </row>
    <row r="501" spans="3:3" ht="15" hidden="1" x14ac:dyDescent="0.25">
      <c r="C501" s="171"/>
    </row>
    <row r="502" spans="3:3" ht="15" hidden="1" x14ac:dyDescent="0.25">
      <c r="C502" s="171"/>
    </row>
    <row r="503" spans="3:3" ht="15" hidden="1" x14ac:dyDescent="0.25">
      <c r="C503" s="171"/>
    </row>
    <row r="504" spans="3:3" ht="15" hidden="1" x14ac:dyDescent="0.25">
      <c r="C504" s="171"/>
    </row>
    <row r="505" spans="3:3" ht="15" hidden="1" x14ac:dyDescent="0.25">
      <c r="C505" s="171"/>
    </row>
    <row r="506" spans="3:3" ht="15" hidden="1" x14ac:dyDescent="0.25">
      <c r="C506" s="171"/>
    </row>
    <row r="507" spans="3:3" ht="15" hidden="1" x14ac:dyDescent="0.25">
      <c r="C507" s="171"/>
    </row>
    <row r="508" spans="3:3" ht="15" hidden="1" x14ac:dyDescent="0.25">
      <c r="C508" s="171"/>
    </row>
    <row r="509" spans="3:3" ht="15" hidden="1" x14ac:dyDescent="0.25">
      <c r="C509" s="171"/>
    </row>
    <row r="510" spans="3:3" ht="15" hidden="1" x14ac:dyDescent="0.25">
      <c r="C510" s="171"/>
    </row>
    <row r="511" spans="3:3" ht="15" hidden="1" x14ac:dyDescent="0.25">
      <c r="C511" s="171"/>
    </row>
    <row r="512" spans="3:3" ht="15" hidden="1" x14ac:dyDescent="0.25">
      <c r="C512" s="171"/>
    </row>
    <row r="513" spans="3:3" ht="15" hidden="1" x14ac:dyDescent="0.25">
      <c r="C513" s="171"/>
    </row>
    <row r="514" spans="3:3" ht="15" hidden="1" x14ac:dyDescent="0.25">
      <c r="C514" s="171"/>
    </row>
    <row r="515" spans="3:3" ht="15" hidden="1" x14ac:dyDescent="0.25">
      <c r="C515" s="171"/>
    </row>
    <row r="516" spans="3:3" ht="15" hidden="1" x14ac:dyDescent="0.25">
      <c r="C516" s="171"/>
    </row>
    <row r="517" spans="3:3" ht="15" hidden="1" x14ac:dyDescent="0.25">
      <c r="C517" s="171"/>
    </row>
    <row r="518" spans="3:3" ht="15" hidden="1" x14ac:dyDescent="0.25">
      <c r="C518" s="171"/>
    </row>
    <row r="519" spans="3:3" ht="15" hidden="1" x14ac:dyDescent="0.25">
      <c r="C519" s="171"/>
    </row>
    <row r="520" spans="3:3" ht="15" hidden="1" x14ac:dyDescent="0.25">
      <c r="C520" s="171"/>
    </row>
    <row r="521" spans="3:3" ht="15" hidden="1" x14ac:dyDescent="0.25">
      <c r="C521" s="171"/>
    </row>
    <row r="522" spans="3:3" ht="15" hidden="1" x14ac:dyDescent="0.25">
      <c r="C522" s="171"/>
    </row>
    <row r="523" spans="3:3" ht="15" hidden="1" x14ac:dyDescent="0.25">
      <c r="C523" s="171"/>
    </row>
    <row r="524" spans="3:3" ht="15" hidden="1" x14ac:dyDescent="0.25">
      <c r="C524" s="171"/>
    </row>
    <row r="525" spans="3:3" ht="15" hidden="1" x14ac:dyDescent="0.25">
      <c r="C525" s="171"/>
    </row>
    <row r="526" spans="3:3" ht="15" hidden="1" x14ac:dyDescent="0.25">
      <c r="C526" s="171"/>
    </row>
    <row r="527" spans="3:3" ht="15" hidden="1" x14ac:dyDescent="0.25">
      <c r="C527" s="171"/>
    </row>
    <row r="528" spans="3:3" ht="15" hidden="1" x14ac:dyDescent="0.25">
      <c r="C528" s="171"/>
    </row>
    <row r="529" spans="3:3" ht="15" hidden="1" x14ac:dyDescent="0.25">
      <c r="C529" s="171"/>
    </row>
    <row r="530" spans="3:3" ht="15" hidden="1" x14ac:dyDescent="0.25">
      <c r="C530" s="171"/>
    </row>
    <row r="531" spans="3:3" ht="15" hidden="1" x14ac:dyDescent="0.25">
      <c r="C531" s="171"/>
    </row>
    <row r="532" spans="3:3" ht="15" hidden="1" x14ac:dyDescent="0.25">
      <c r="C532" s="171"/>
    </row>
    <row r="533" spans="3:3" ht="15" hidden="1" x14ac:dyDescent="0.25">
      <c r="C533" s="171"/>
    </row>
    <row r="534" spans="3:3" ht="15" hidden="1" x14ac:dyDescent="0.25">
      <c r="C534" s="171"/>
    </row>
    <row r="535" spans="3:3" ht="15" hidden="1" x14ac:dyDescent="0.25">
      <c r="C535" s="171"/>
    </row>
    <row r="536" spans="3:3" ht="15" hidden="1" x14ac:dyDescent="0.25">
      <c r="C536" s="171"/>
    </row>
    <row r="537" spans="3:3" ht="15" hidden="1" x14ac:dyDescent="0.25">
      <c r="C537" s="171"/>
    </row>
    <row r="538" spans="3:3" ht="15" hidden="1" x14ac:dyDescent="0.25">
      <c r="C538" s="171"/>
    </row>
    <row r="539" spans="3:3" ht="15" hidden="1" x14ac:dyDescent="0.25">
      <c r="C539" s="171"/>
    </row>
    <row r="540" spans="3:3" ht="15" hidden="1" x14ac:dyDescent="0.25">
      <c r="C540" s="171"/>
    </row>
    <row r="541" spans="3:3" ht="15" hidden="1" x14ac:dyDescent="0.25">
      <c r="C541" s="171"/>
    </row>
    <row r="542" spans="3:3" ht="15" hidden="1" x14ac:dyDescent="0.25">
      <c r="C542" s="171"/>
    </row>
    <row r="543" spans="3:3" ht="15" hidden="1" x14ac:dyDescent="0.25">
      <c r="C543" s="171"/>
    </row>
    <row r="544" spans="3:3" ht="15" hidden="1" x14ac:dyDescent="0.25">
      <c r="C544" s="171"/>
    </row>
    <row r="545" spans="3:3" ht="15" hidden="1" x14ac:dyDescent="0.25">
      <c r="C545" s="171"/>
    </row>
    <row r="546" spans="3:3" ht="15" hidden="1" x14ac:dyDescent="0.25">
      <c r="C546" s="171"/>
    </row>
    <row r="547" spans="3:3" ht="15" hidden="1" x14ac:dyDescent="0.25">
      <c r="C547" s="171"/>
    </row>
    <row r="548" spans="3:3" ht="15" hidden="1" x14ac:dyDescent="0.25">
      <c r="C548" s="171"/>
    </row>
    <row r="549" spans="3:3" ht="15" hidden="1" x14ac:dyDescent="0.25">
      <c r="C549" s="171"/>
    </row>
    <row r="550" spans="3:3" ht="15" hidden="1" x14ac:dyDescent="0.25">
      <c r="C550" s="171"/>
    </row>
    <row r="551" spans="3:3" ht="15" hidden="1" x14ac:dyDescent="0.25">
      <c r="C551" s="171"/>
    </row>
    <row r="552" spans="3:3" ht="15" hidden="1" x14ac:dyDescent="0.25">
      <c r="C552" s="171"/>
    </row>
    <row r="553" spans="3:3" ht="15" hidden="1" x14ac:dyDescent="0.25">
      <c r="C553" s="171"/>
    </row>
    <row r="554" spans="3:3" ht="15" hidden="1" x14ac:dyDescent="0.25">
      <c r="C554" s="171"/>
    </row>
    <row r="555" spans="3:3" ht="15" hidden="1" x14ac:dyDescent="0.25">
      <c r="C555" s="171"/>
    </row>
    <row r="556" spans="3:3" ht="15" hidden="1" x14ac:dyDescent="0.25">
      <c r="C556" s="171"/>
    </row>
    <row r="557" spans="3:3" ht="15" hidden="1" x14ac:dyDescent="0.25">
      <c r="C557" s="171"/>
    </row>
    <row r="558" spans="3:3" ht="15" hidden="1" x14ac:dyDescent="0.25">
      <c r="C558" s="171"/>
    </row>
    <row r="559" spans="3:3" ht="15" hidden="1" x14ac:dyDescent="0.25">
      <c r="C559" s="171"/>
    </row>
    <row r="560" spans="3:3" ht="15" hidden="1" x14ac:dyDescent="0.25">
      <c r="C560" s="171"/>
    </row>
    <row r="561" spans="3:3" ht="15" hidden="1" x14ac:dyDescent="0.25">
      <c r="C561" s="171"/>
    </row>
    <row r="562" spans="3:3" ht="15" hidden="1" x14ac:dyDescent="0.25">
      <c r="C562" s="171"/>
    </row>
    <row r="563" spans="3:3" ht="15" hidden="1" x14ac:dyDescent="0.25">
      <c r="C563" s="171"/>
    </row>
    <row r="564" spans="3:3" ht="15" hidden="1" x14ac:dyDescent="0.25">
      <c r="C564" s="171"/>
    </row>
    <row r="565" spans="3:3" ht="15" hidden="1" x14ac:dyDescent="0.25">
      <c r="C565" s="171"/>
    </row>
    <row r="566" spans="3:3" ht="15" hidden="1" x14ac:dyDescent="0.25">
      <c r="C566" s="171"/>
    </row>
    <row r="567" spans="3:3" ht="15" hidden="1" x14ac:dyDescent="0.25">
      <c r="C567" s="171"/>
    </row>
    <row r="568" spans="3:3" ht="15" hidden="1" x14ac:dyDescent="0.25">
      <c r="C568" s="171"/>
    </row>
    <row r="569" spans="3:3" ht="15" hidden="1" x14ac:dyDescent="0.25">
      <c r="C569" s="171"/>
    </row>
    <row r="570" spans="3:3" ht="15" hidden="1" x14ac:dyDescent="0.25">
      <c r="C570" s="171"/>
    </row>
    <row r="571" spans="3:3" ht="15" hidden="1" x14ac:dyDescent="0.25">
      <c r="C571" s="171"/>
    </row>
    <row r="572" spans="3:3" ht="15" hidden="1" x14ac:dyDescent="0.25">
      <c r="C572" s="171"/>
    </row>
    <row r="573" spans="3:3" ht="15" hidden="1" x14ac:dyDescent="0.25">
      <c r="C573" s="171"/>
    </row>
    <row r="574" spans="3:3" ht="15" hidden="1" x14ac:dyDescent="0.25">
      <c r="C574" s="171"/>
    </row>
    <row r="575" spans="3:3" ht="15" hidden="1" x14ac:dyDescent="0.25">
      <c r="C575" s="171"/>
    </row>
    <row r="576" spans="3:3" ht="15" hidden="1" x14ac:dyDescent="0.25">
      <c r="C576" s="171"/>
    </row>
    <row r="577" spans="3:3" ht="15" hidden="1" x14ac:dyDescent="0.25">
      <c r="C577" s="171"/>
    </row>
    <row r="578" spans="3:3" ht="15" hidden="1" x14ac:dyDescent="0.25">
      <c r="C578" s="171"/>
    </row>
    <row r="579" spans="3:3" ht="15" hidden="1" x14ac:dyDescent="0.25">
      <c r="C579" s="171"/>
    </row>
    <row r="580" spans="3:3" ht="15" hidden="1" x14ac:dyDescent="0.25">
      <c r="C580" s="171"/>
    </row>
    <row r="581" spans="3:3" ht="15" hidden="1" x14ac:dyDescent="0.25">
      <c r="C581" s="171"/>
    </row>
    <row r="582" spans="3:3" ht="15" hidden="1" x14ac:dyDescent="0.25">
      <c r="C582" s="171"/>
    </row>
    <row r="583" spans="3:3" ht="15" hidden="1" x14ac:dyDescent="0.25">
      <c r="C583" s="171"/>
    </row>
    <row r="584" spans="3:3" ht="15" hidden="1" x14ac:dyDescent="0.25">
      <c r="C584" s="171"/>
    </row>
    <row r="585" spans="3:3" ht="15" hidden="1" x14ac:dyDescent="0.25">
      <c r="C585" s="171"/>
    </row>
    <row r="586" spans="3:3" ht="15" hidden="1" x14ac:dyDescent="0.25">
      <c r="C586" s="171"/>
    </row>
    <row r="587" spans="3:3" ht="15" hidden="1" x14ac:dyDescent="0.25">
      <c r="C587" s="171"/>
    </row>
    <row r="588" spans="3:3" ht="15" hidden="1" x14ac:dyDescent="0.25">
      <c r="C588" s="171"/>
    </row>
    <row r="589" spans="3:3" ht="15" hidden="1" x14ac:dyDescent="0.25">
      <c r="C589" s="171"/>
    </row>
    <row r="590" spans="3:3" ht="15" hidden="1" x14ac:dyDescent="0.25">
      <c r="C590" s="171"/>
    </row>
    <row r="591" spans="3:3" ht="15" hidden="1" x14ac:dyDescent="0.25">
      <c r="C591" s="171"/>
    </row>
    <row r="592" spans="3:3" ht="15" hidden="1" x14ac:dyDescent="0.25">
      <c r="C592" s="171"/>
    </row>
    <row r="593" spans="3:3" ht="15" hidden="1" x14ac:dyDescent="0.25">
      <c r="C593" s="171"/>
    </row>
    <row r="594" spans="3:3" ht="15" hidden="1" x14ac:dyDescent="0.25">
      <c r="C594" s="171"/>
    </row>
    <row r="595" spans="3:3" ht="15" hidden="1" x14ac:dyDescent="0.25">
      <c r="C595" s="171"/>
    </row>
    <row r="596" spans="3:3" ht="15" hidden="1" x14ac:dyDescent="0.25">
      <c r="C596" s="171"/>
    </row>
    <row r="597" spans="3:3" ht="15" hidden="1" x14ac:dyDescent="0.25">
      <c r="C597" s="171"/>
    </row>
    <row r="598" spans="3:3" ht="15" hidden="1" x14ac:dyDescent="0.25">
      <c r="C598" s="171"/>
    </row>
    <row r="599" spans="3:3" ht="15" hidden="1" x14ac:dyDescent="0.25">
      <c r="C599" s="171"/>
    </row>
    <row r="600" spans="3:3" ht="15" hidden="1" x14ac:dyDescent="0.25">
      <c r="C600" s="171"/>
    </row>
    <row r="601" spans="3:3" ht="15" hidden="1" x14ac:dyDescent="0.25">
      <c r="C601" s="171"/>
    </row>
    <row r="602" spans="3:3" ht="15" hidden="1" x14ac:dyDescent="0.25">
      <c r="C602" s="171"/>
    </row>
    <row r="603" spans="3:3" ht="15" hidden="1" x14ac:dyDescent="0.25">
      <c r="C603" s="171"/>
    </row>
    <row r="604" spans="3:3" ht="15" hidden="1" x14ac:dyDescent="0.25">
      <c r="C604" s="171"/>
    </row>
    <row r="605" spans="3:3" ht="15" hidden="1" x14ac:dyDescent="0.25">
      <c r="C605" s="171"/>
    </row>
    <row r="606" spans="3:3" ht="15" hidden="1" x14ac:dyDescent="0.25">
      <c r="C606" s="171"/>
    </row>
    <row r="607" spans="3:3" ht="15" hidden="1" x14ac:dyDescent="0.25">
      <c r="C607" s="171"/>
    </row>
    <row r="608" spans="3:3" ht="15" hidden="1" x14ac:dyDescent="0.25">
      <c r="C608" s="171"/>
    </row>
    <row r="609" spans="3:3" ht="15" hidden="1" x14ac:dyDescent="0.25">
      <c r="C609" s="171"/>
    </row>
    <row r="610" spans="3:3" ht="15" hidden="1" x14ac:dyDescent="0.25">
      <c r="C610" s="171"/>
    </row>
    <row r="611" spans="3:3" ht="15" hidden="1" x14ac:dyDescent="0.25">
      <c r="C611" s="171"/>
    </row>
    <row r="612" spans="3:3" ht="15" hidden="1" x14ac:dyDescent="0.25">
      <c r="C612" s="171"/>
    </row>
    <row r="613" spans="3:3" ht="15" hidden="1" x14ac:dyDescent="0.25">
      <c r="C613" s="171"/>
    </row>
    <row r="614" spans="3:3" ht="15" hidden="1" x14ac:dyDescent="0.25">
      <c r="C614" s="171"/>
    </row>
    <row r="615" spans="3:3" ht="15" hidden="1" x14ac:dyDescent="0.25">
      <c r="C615" s="171"/>
    </row>
    <row r="616" spans="3:3" ht="15" hidden="1" x14ac:dyDescent="0.25">
      <c r="C616" s="171"/>
    </row>
    <row r="617" spans="3:3" ht="15" hidden="1" x14ac:dyDescent="0.25">
      <c r="C617" s="171"/>
    </row>
    <row r="618" spans="3:3" ht="15" hidden="1" x14ac:dyDescent="0.25">
      <c r="C618" s="171"/>
    </row>
    <row r="619" spans="3:3" ht="15" hidden="1" x14ac:dyDescent="0.25">
      <c r="C619" s="171"/>
    </row>
    <row r="620" spans="3:3" ht="15" hidden="1" x14ac:dyDescent="0.25">
      <c r="C620" s="171"/>
    </row>
    <row r="621" spans="3:3" ht="15" hidden="1" x14ac:dyDescent="0.25">
      <c r="C621" s="171"/>
    </row>
    <row r="622" spans="3:3" ht="15" hidden="1" x14ac:dyDescent="0.25">
      <c r="C622" s="171"/>
    </row>
    <row r="623" spans="3:3" ht="15" hidden="1" x14ac:dyDescent="0.25">
      <c r="C623" s="171"/>
    </row>
    <row r="624" spans="3:3" ht="15" hidden="1" x14ac:dyDescent="0.25">
      <c r="C624" s="171"/>
    </row>
    <row r="625" spans="3:3" ht="15" hidden="1" x14ac:dyDescent="0.25">
      <c r="C625" s="171"/>
    </row>
    <row r="626" spans="3:3" ht="15" hidden="1" x14ac:dyDescent="0.25">
      <c r="C626" s="171"/>
    </row>
    <row r="627" spans="3:3" ht="15" hidden="1" x14ac:dyDescent="0.25">
      <c r="C627" s="171"/>
    </row>
    <row r="628" spans="3:3" ht="15" hidden="1" x14ac:dyDescent="0.25">
      <c r="C628" s="171"/>
    </row>
    <row r="629" spans="3:3" ht="15" hidden="1" x14ac:dyDescent="0.25">
      <c r="C629" s="171"/>
    </row>
    <row r="630" spans="3:3" ht="15" hidden="1" x14ac:dyDescent="0.25">
      <c r="C630" s="171"/>
    </row>
    <row r="631" spans="3:3" ht="15" hidden="1" x14ac:dyDescent="0.25">
      <c r="C631" s="171"/>
    </row>
    <row r="632" spans="3:3" ht="15" hidden="1" x14ac:dyDescent="0.25">
      <c r="C632" s="171"/>
    </row>
    <row r="633" spans="3:3" ht="15" hidden="1" x14ac:dyDescent="0.25">
      <c r="C633" s="171"/>
    </row>
    <row r="634" spans="3:3" ht="15" hidden="1" x14ac:dyDescent="0.25">
      <c r="C634" s="171"/>
    </row>
    <row r="635" spans="3:3" ht="15" hidden="1" x14ac:dyDescent="0.25">
      <c r="C635" s="171"/>
    </row>
    <row r="636" spans="3:3" ht="15" hidden="1" x14ac:dyDescent="0.25">
      <c r="C636" s="171"/>
    </row>
    <row r="637" spans="3:3" ht="15" hidden="1" x14ac:dyDescent="0.25">
      <c r="C637" s="171"/>
    </row>
    <row r="638" spans="3:3" ht="15" hidden="1" x14ac:dyDescent="0.25">
      <c r="C638" s="171"/>
    </row>
    <row r="639" spans="3:3" ht="15" hidden="1" x14ac:dyDescent="0.25">
      <c r="C639" s="171"/>
    </row>
    <row r="640" spans="3:3" ht="15" hidden="1" x14ac:dyDescent="0.25">
      <c r="C640" s="171"/>
    </row>
    <row r="641" spans="3:3" ht="15" hidden="1" x14ac:dyDescent="0.25">
      <c r="C641" s="171"/>
    </row>
    <row r="642" spans="3:3" ht="15" hidden="1" x14ac:dyDescent="0.25">
      <c r="C642" s="171"/>
    </row>
    <row r="643" spans="3:3" ht="15" hidden="1" x14ac:dyDescent="0.25">
      <c r="C643" s="171"/>
    </row>
    <row r="644" spans="3:3" ht="15" hidden="1" x14ac:dyDescent="0.25">
      <c r="C644" s="171"/>
    </row>
    <row r="645" spans="3:3" ht="15" hidden="1" x14ac:dyDescent="0.25">
      <c r="C645" s="171"/>
    </row>
    <row r="646" spans="3:3" ht="15" hidden="1" x14ac:dyDescent="0.25">
      <c r="C646" s="171"/>
    </row>
    <row r="647" spans="3:3" ht="15" hidden="1" x14ac:dyDescent="0.25">
      <c r="C647" s="171"/>
    </row>
    <row r="648" spans="3:3" ht="15" hidden="1" x14ac:dyDescent="0.25">
      <c r="C648" s="171"/>
    </row>
    <row r="649" spans="3:3" ht="15" hidden="1" x14ac:dyDescent="0.25">
      <c r="C649" s="171"/>
    </row>
    <row r="650" spans="3:3" ht="15" hidden="1" x14ac:dyDescent="0.25">
      <c r="C650" s="171"/>
    </row>
    <row r="651" spans="3:3" ht="15" hidden="1" x14ac:dyDescent="0.25">
      <c r="C651" s="171"/>
    </row>
    <row r="652" spans="3:3" ht="15" hidden="1" x14ac:dyDescent="0.25">
      <c r="C652" s="171"/>
    </row>
    <row r="653" spans="3:3" ht="15" hidden="1" x14ac:dyDescent="0.25">
      <c r="C653" s="171"/>
    </row>
    <row r="654" spans="3:3" ht="15" hidden="1" x14ac:dyDescent="0.25">
      <c r="C654" s="171"/>
    </row>
    <row r="655" spans="3:3" ht="15" hidden="1" x14ac:dyDescent="0.25">
      <c r="C655" s="171"/>
    </row>
    <row r="656" spans="3:3" ht="15" hidden="1" customHeight="1" x14ac:dyDescent="0.25">
      <c r="C656" s="171"/>
    </row>
    <row r="657" spans="3:3" ht="15" hidden="1" customHeight="1" x14ac:dyDescent="0.25">
      <c r="C657" s="171"/>
    </row>
    <row r="658" spans="3:3" ht="15" hidden="1" customHeight="1" x14ac:dyDescent="0.25">
      <c r="C658" s="171"/>
    </row>
    <row r="659" spans="3:3" ht="15" hidden="1" customHeight="1" x14ac:dyDescent="0.25">
      <c r="C659" s="171"/>
    </row>
    <row r="660" spans="3:3" ht="15" hidden="1" customHeight="1" x14ac:dyDescent="0.25">
      <c r="C660" s="171"/>
    </row>
    <row r="661" spans="3:3" ht="15" hidden="1" customHeight="1" x14ac:dyDescent="0.25">
      <c r="C661" s="171"/>
    </row>
    <row r="662" spans="3:3" ht="15" hidden="1" customHeight="1" x14ac:dyDescent="0.25">
      <c r="C662" s="171"/>
    </row>
    <row r="663" spans="3:3" ht="15" hidden="1" customHeight="1" x14ac:dyDescent="0.25">
      <c r="C663" s="171"/>
    </row>
    <row r="664" spans="3:3" ht="15" hidden="1" x14ac:dyDescent="0.25">
      <c r="C664" s="171"/>
    </row>
    <row r="665" spans="3:3" ht="15" hidden="1" x14ac:dyDescent="0.25">
      <c r="C665" s="171"/>
    </row>
    <row r="666" spans="3:3" ht="15" hidden="1" x14ac:dyDescent="0.25">
      <c r="C666" s="171"/>
    </row>
    <row r="667" spans="3:3" ht="15" hidden="1" x14ac:dyDescent="0.25">
      <c r="C667" s="171"/>
    </row>
    <row r="668" spans="3:3" ht="15" hidden="1" x14ac:dyDescent="0.25">
      <c r="C668" s="171"/>
    </row>
    <row r="669" spans="3:3" ht="15" hidden="1" x14ac:dyDescent="0.25">
      <c r="C669" s="171"/>
    </row>
    <row r="670" spans="3:3" ht="15" hidden="1" x14ac:dyDescent="0.25">
      <c r="C670" s="171"/>
    </row>
    <row r="671" spans="3:3" ht="15" hidden="1" x14ac:dyDescent="0.25">
      <c r="C671" s="171"/>
    </row>
    <row r="672" spans="3:3" ht="15" hidden="1" x14ac:dyDescent="0.25">
      <c r="C672" s="171"/>
    </row>
    <row r="673" spans="3:3" ht="15" hidden="1" x14ac:dyDescent="0.25">
      <c r="C673" s="171"/>
    </row>
    <row r="674" spans="3:3" ht="15" hidden="1" x14ac:dyDescent="0.25">
      <c r="C674" s="171"/>
    </row>
    <row r="675" spans="3:3" ht="15" hidden="1" x14ac:dyDescent="0.25">
      <c r="C675" s="171"/>
    </row>
    <row r="676" spans="3:3" ht="15" hidden="1" x14ac:dyDescent="0.25">
      <c r="C676" s="171"/>
    </row>
    <row r="677" spans="3:3" ht="15" hidden="1" x14ac:dyDescent="0.25">
      <c r="C677" s="171"/>
    </row>
    <row r="678" spans="3:3" ht="15" hidden="1" x14ac:dyDescent="0.25">
      <c r="C678" s="171"/>
    </row>
    <row r="679" spans="3:3" ht="15" hidden="1" x14ac:dyDescent="0.25">
      <c r="C679" s="171"/>
    </row>
    <row r="680" spans="3:3" ht="15" hidden="1" x14ac:dyDescent="0.25">
      <c r="C680" s="171"/>
    </row>
    <row r="681" spans="3:3" ht="15" hidden="1" x14ac:dyDescent="0.25">
      <c r="C681" s="171"/>
    </row>
    <row r="682" spans="3:3" ht="15" hidden="1" x14ac:dyDescent="0.25">
      <c r="C682" s="171"/>
    </row>
    <row r="683" spans="3:3" ht="15" hidden="1" x14ac:dyDescent="0.25">
      <c r="C683" s="171"/>
    </row>
    <row r="684" spans="3:3" ht="15" hidden="1" x14ac:dyDescent="0.25">
      <c r="C684" s="171"/>
    </row>
    <row r="685" spans="3:3" ht="15" hidden="1" x14ac:dyDescent="0.25">
      <c r="C685" s="171"/>
    </row>
    <row r="686" spans="3:3" ht="15" hidden="1" x14ac:dyDescent="0.25">
      <c r="C686" s="171"/>
    </row>
    <row r="687" spans="3:3" ht="15" hidden="1" x14ac:dyDescent="0.25">
      <c r="C687" s="171"/>
    </row>
    <row r="688" spans="3:3" ht="15" hidden="1" x14ac:dyDescent="0.25">
      <c r="C688" s="171"/>
    </row>
    <row r="689" spans="3:3" ht="15" hidden="1" x14ac:dyDescent="0.25">
      <c r="C689" s="171"/>
    </row>
    <row r="690" spans="3:3" ht="15" hidden="1" x14ac:dyDescent="0.25">
      <c r="C690" s="171"/>
    </row>
    <row r="691" spans="3:3" ht="15" hidden="1" x14ac:dyDescent="0.25">
      <c r="C691" s="171"/>
    </row>
    <row r="692" spans="3:3" ht="15" hidden="1" x14ac:dyDescent="0.25">
      <c r="C692" s="171"/>
    </row>
    <row r="693" spans="3:3" ht="15" hidden="1" x14ac:dyDescent="0.25">
      <c r="C693" s="171"/>
    </row>
    <row r="694" spans="3:3" ht="15" hidden="1" x14ac:dyDescent="0.25">
      <c r="C694" s="171"/>
    </row>
    <row r="695" spans="3:3" ht="15" hidden="1" x14ac:dyDescent="0.25">
      <c r="C695" s="171"/>
    </row>
    <row r="696" spans="3:3" ht="15" hidden="1" x14ac:dyDescent="0.25">
      <c r="C696" s="171"/>
    </row>
    <row r="697" spans="3:3" ht="15" hidden="1" x14ac:dyDescent="0.25">
      <c r="C697" s="171"/>
    </row>
    <row r="698" spans="3:3" ht="15" hidden="1" x14ac:dyDescent="0.25">
      <c r="C698" s="171"/>
    </row>
    <row r="699" spans="3:3" ht="15" hidden="1" x14ac:dyDescent="0.25">
      <c r="C699" s="171"/>
    </row>
    <row r="700" spans="3:3" ht="15" hidden="1" x14ac:dyDescent="0.25">
      <c r="C700" s="171"/>
    </row>
    <row r="701" spans="3:3" ht="15" hidden="1" x14ac:dyDescent="0.25">
      <c r="C701" s="171"/>
    </row>
    <row r="702" spans="3:3" ht="15" hidden="1" x14ac:dyDescent="0.25">
      <c r="C702" s="171"/>
    </row>
    <row r="703" spans="3:3" ht="15" hidden="1" x14ac:dyDescent="0.25">
      <c r="C703" s="171"/>
    </row>
    <row r="704" spans="3:3" ht="15" hidden="1" x14ac:dyDescent="0.25">
      <c r="C704" s="171"/>
    </row>
    <row r="705" spans="3:3" ht="15" hidden="1" x14ac:dyDescent="0.25">
      <c r="C705" s="171"/>
    </row>
    <row r="706" spans="3:3" ht="15" hidden="1" x14ac:dyDescent="0.25">
      <c r="C706" s="171"/>
    </row>
    <row r="707" spans="3:3" ht="15" hidden="1" x14ac:dyDescent="0.25">
      <c r="C707" s="171"/>
    </row>
    <row r="708" spans="3:3" ht="15" hidden="1" x14ac:dyDescent="0.25">
      <c r="C708" s="171"/>
    </row>
    <row r="709" spans="3:3" ht="15" hidden="1" x14ac:dyDescent="0.25">
      <c r="C709" s="171"/>
    </row>
    <row r="710" spans="3:3" ht="15" hidden="1" x14ac:dyDescent="0.25">
      <c r="C710" s="171"/>
    </row>
    <row r="711" spans="3:3" ht="15" hidden="1" x14ac:dyDescent="0.25">
      <c r="C711" s="171"/>
    </row>
    <row r="712" spans="3:3" ht="15" hidden="1" x14ac:dyDescent="0.25">
      <c r="C712" s="171"/>
    </row>
    <row r="713" spans="3:3" ht="15" hidden="1" x14ac:dyDescent="0.25">
      <c r="C713" s="171"/>
    </row>
    <row r="714" spans="3:3" ht="15" hidden="1" x14ac:dyDescent="0.25">
      <c r="C714" s="171"/>
    </row>
    <row r="715" spans="3:3" ht="15" hidden="1" x14ac:dyDescent="0.25">
      <c r="C715" s="171"/>
    </row>
    <row r="716" spans="3:3" ht="15" hidden="1" x14ac:dyDescent="0.25">
      <c r="C716" s="171"/>
    </row>
    <row r="717" spans="3:3" ht="15" hidden="1" x14ac:dyDescent="0.25">
      <c r="C717" s="171"/>
    </row>
    <row r="718" spans="3:3" ht="15" hidden="1" x14ac:dyDescent="0.25">
      <c r="C718" s="171"/>
    </row>
    <row r="719" spans="3:3" ht="15" hidden="1" x14ac:dyDescent="0.25">
      <c r="C719" s="171"/>
    </row>
    <row r="720" spans="3:3" ht="15" hidden="1" x14ac:dyDescent="0.25">
      <c r="C720" s="171"/>
    </row>
    <row r="721" spans="3:3" ht="15" hidden="1" x14ac:dyDescent="0.25">
      <c r="C721" s="171"/>
    </row>
    <row r="722" spans="3:3" ht="15" hidden="1" x14ac:dyDescent="0.25">
      <c r="C722" s="171"/>
    </row>
    <row r="723" spans="3:3" ht="15" hidden="1" x14ac:dyDescent="0.25">
      <c r="C723" s="171"/>
    </row>
    <row r="724" spans="3:3" ht="15" hidden="1" x14ac:dyDescent="0.25">
      <c r="C724" s="171"/>
    </row>
    <row r="725" spans="3:3" ht="15" hidden="1" x14ac:dyDescent="0.25">
      <c r="C725" s="171"/>
    </row>
    <row r="726" spans="3:3" ht="15" hidden="1" x14ac:dyDescent="0.25">
      <c r="C726" s="171"/>
    </row>
    <row r="727" spans="3:3" ht="15" hidden="1" x14ac:dyDescent="0.25">
      <c r="C727" s="171"/>
    </row>
    <row r="728" spans="3:3" ht="15" hidden="1" x14ac:dyDescent="0.25">
      <c r="C728" s="171"/>
    </row>
    <row r="729" spans="3:3" ht="15" hidden="1" x14ac:dyDescent="0.25">
      <c r="C729" s="171"/>
    </row>
    <row r="730" spans="3:3" ht="15" hidden="1" x14ac:dyDescent="0.25">
      <c r="C730" s="171"/>
    </row>
    <row r="731" spans="3:3" ht="15" hidden="1" x14ac:dyDescent="0.25">
      <c r="C731" s="171"/>
    </row>
    <row r="732" spans="3:3" ht="15" hidden="1" x14ac:dyDescent="0.25">
      <c r="C732" s="171"/>
    </row>
    <row r="733" spans="3:3" ht="15" hidden="1" x14ac:dyDescent="0.25">
      <c r="C733" s="171"/>
    </row>
    <row r="734" spans="3:3" ht="15" hidden="1" x14ac:dyDescent="0.25">
      <c r="C734" s="171"/>
    </row>
    <row r="735" spans="3:3" ht="15" hidden="1" x14ac:dyDescent="0.25">
      <c r="C735" s="171"/>
    </row>
    <row r="736" spans="3:3" ht="15" hidden="1" x14ac:dyDescent="0.25">
      <c r="C736" s="171"/>
    </row>
    <row r="737" spans="3:3" ht="15" hidden="1" x14ac:dyDescent="0.25">
      <c r="C737" s="171"/>
    </row>
    <row r="738" spans="3:3" ht="15" hidden="1" x14ac:dyDescent="0.25">
      <c r="C738" s="171"/>
    </row>
    <row r="739" spans="3:3" ht="15" hidden="1" x14ac:dyDescent="0.25">
      <c r="C739" s="171"/>
    </row>
    <row r="740" spans="3:3" ht="15" hidden="1" x14ac:dyDescent="0.25">
      <c r="C740" s="171"/>
    </row>
    <row r="741" spans="3:3" ht="15" hidden="1" x14ac:dyDescent="0.25">
      <c r="C741" s="171"/>
    </row>
    <row r="742" spans="3:3" ht="15" hidden="1" x14ac:dyDescent="0.25">
      <c r="C742" s="171"/>
    </row>
    <row r="743" spans="3:3" ht="15" hidden="1" x14ac:dyDescent="0.25">
      <c r="C743" s="171"/>
    </row>
    <row r="744" spans="3:3" ht="15" hidden="1" x14ac:dyDescent="0.25">
      <c r="C744" s="171"/>
    </row>
    <row r="745" spans="3:3" ht="15" hidden="1" x14ac:dyDescent="0.25">
      <c r="C745" s="171"/>
    </row>
    <row r="746" spans="3:3" ht="15" hidden="1" x14ac:dyDescent="0.25">
      <c r="C746" s="171"/>
    </row>
    <row r="747" spans="3:3" ht="15" hidden="1" x14ac:dyDescent="0.25">
      <c r="C747" s="171"/>
    </row>
    <row r="748" spans="3:3" ht="15" hidden="1" x14ac:dyDescent="0.25">
      <c r="C748" s="171"/>
    </row>
    <row r="749" spans="3:3" ht="15" hidden="1" x14ac:dyDescent="0.25">
      <c r="C749" s="171"/>
    </row>
    <row r="750" spans="3:3" ht="15" hidden="1" x14ac:dyDescent="0.25">
      <c r="C750" s="171"/>
    </row>
    <row r="751" spans="3:3" ht="15" hidden="1" x14ac:dyDescent="0.25">
      <c r="C751" s="171"/>
    </row>
    <row r="752" spans="3:3" ht="15" hidden="1" x14ac:dyDescent="0.25">
      <c r="C752" s="171"/>
    </row>
    <row r="753" spans="3:3" ht="15" hidden="1" x14ac:dyDescent="0.25">
      <c r="C753" s="171"/>
    </row>
    <row r="754" spans="3:3" ht="15" hidden="1" x14ac:dyDescent="0.25">
      <c r="C754" s="171"/>
    </row>
    <row r="755" spans="3:3" ht="15" hidden="1" x14ac:dyDescent="0.25">
      <c r="C755" s="171"/>
    </row>
    <row r="756" spans="3:3" ht="15" hidden="1" x14ac:dyDescent="0.25">
      <c r="C756" s="171"/>
    </row>
    <row r="757" spans="3:3" ht="15" hidden="1" x14ac:dyDescent="0.25">
      <c r="C757" s="171"/>
    </row>
    <row r="758" spans="3:3" ht="15" hidden="1" x14ac:dyDescent="0.25">
      <c r="C758" s="171"/>
    </row>
    <row r="759" spans="3:3" ht="15" hidden="1" x14ac:dyDescent="0.25">
      <c r="C759" s="171"/>
    </row>
    <row r="760" spans="3:3" ht="15" hidden="1" x14ac:dyDescent="0.25">
      <c r="C760" s="171"/>
    </row>
    <row r="761" spans="3:3" ht="15" hidden="1" x14ac:dyDescent="0.25">
      <c r="C761" s="171"/>
    </row>
    <row r="762" spans="3:3" ht="15" hidden="1" x14ac:dyDescent="0.25">
      <c r="C762" s="171"/>
    </row>
    <row r="763" spans="3:3" ht="15" hidden="1" x14ac:dyDescent="0.25">
      <c r="C763" s="171"/>
    </row>
    <row r="764" spans="3:3" ht="15" hidden="1" x14ac:dyDescent="0.25">
      <c r="C764" s="171"/>
    </row>
    <row r="765" spans="3:3" ht="15" hidden="1" x14ac:dyDescent="0.25">
      <c r="C765" s="171"/>
    </row>
    <row r="766" spans="3:3" ht="15" hidden="1" x14ac:dyDescent="0.25">
      <c r="C766" s="171"/>
    </row>
    <row r="767" spans="3:3" ht="15" hidden="1" x14ac:dyDescent="0.25">
      <c r="C767" s="171"/>
    </row>
    <row r="768" spans="3:3" ht="15" hidden="1" x14ac:dyDescent="0.25">
      <c r="C768" s="171"/>
    </row>
    <row r="769" spans="3:3" ht="15" hidden="1" x14ac:dyDescent="0.25">
      <c r="C769" s="171"/>
    </row>
    <row r="770" spans="3:3" ht="15" hidden="1" x14ac:dyDescent="0.25">
      <c r="C770" s="171"/>
    </row>
    <row r="771" spans="3:3" ht="15" hidden="1" x14ac:dyDescent="0.25">
      <c r="C771" s="171"/>
    </row>
    <row r="772" spans="3:3" ht="15" hidden="1" x14ac:dyDescent="0.25">
      <c r="C772" s="171"/>
    </row>
    <row r="773" spans="3:3" ht="15" hidden="1" x14ac:dyDescent="0.25">
      <c r="C773" s="171"/>
    </row>
    <row r="774" spans="3:3" ht="15" hidden="1" x14ac:dyDescent="0.25">
      <c r="C774" s="171"/>
    </row>
    <row r="775" spans="3:3" ht="15" hidden="1" x14ac:dyDescent="0.25">
      <c r="C775" s="171"/>
    </row>
    <row r="776" spans="3:3" ht="15" hidden="1" x14ac:dyDescent="0.25">
      <c r="C776" s="171"/>
    </row>
    <row r="777" spans="3:3" ht="15" hidden="1" x14ac:dyDescent="0.25">
      <c r="C777" s="171"/>
    </row>
    <row r="778" spans="3:3" ht="15" hidden="1" x14ac:dyDescent="0.25">
      <c r="C778" s="171"/>
    </row>
    <row r="779" spans="3:3" ht="15" hidden="1" x14ac:dyDescent="0.25">
      <c r="C779" s="171"/>
    </row>
    <row r="780" spans="3:3" ht="15" hidden="1" x14ac:dyDescent="0.25">
      <c r="C780" s="171"/>
    </row>
    <row r="781" spans="3:3" ht="15" hidden="1" x14ac:dyDescent="0.25">
      <c r="C781" s="171"/>
    </row>
    <row r="782" spans="3:3" ht="15" hidden="1" x14ac:dyDescent="0.25">
      <c r="C782" s="171"/>
    </row>
    <row r="783" spans="3:3" ht="15" hidden="1" x14ac:dyDescent="0.25">
      <c r="C783" s="171"/>
    </row>
    <row r="784" spans="3:3" ht="15" hidden="1" x14ac:dyDescent="0.25">
      <c r="C784" s="171"/>
    </row>
    <row r="785" spans="3:3" ht="15" hidden="1" x14ac:dyDescent="0.25">
      <c r="C785" s="171"/>
    </row>
    <row r="786" spans="3:3" ht="15" hidden="1" x14ac:dyDescent="0.25">
      <c r="C786" s="171"/>
    </row>
    <row r="787" spans="3:3" ht="15" hidden="1" x14ac:dyDescent="0.25">
      <c r="C787" s="171"/>
    </row>
    <row r="788" spans="3:3" ht="15" hidden="1" x14ac:dyDescent="0.25">
      <c r="C788" s="171"/>
    </row>
    <row r="789" spans="3:3" ht="15" hidden="1" x14ac:dyDescent="0.25">
      <c r="C789" s="171"/>
    </row>
    <row r="790" spans="3:3" ht="15" hidden="1" x14ac:dyDescent="0.25">
      <c r="C790" s="171"/>
    </row>
    <row r="791" spans="3:3" ht="15" hidden="1" x14ac:dyDescent="0.25">
      <c r="C791" s="171"/>
    </row>
    <row r="792" spans="3:3" ht="15" hidden="1" x14ac:dyDescent="0.25">
      <c r="C792" s="171"/>
    </row>
    <row r="793" spans="3:3" ht="15" hidden="1" x14ac:dyDescent="0.25">
      <c r="C793" s="171"/>
    </row>
    <row r="794" spans="3:3" ht="15" hidden="1" x14ac:dyDescent="0.25">
      <c r="C794" s="171"/>
    </row>
    <row r="795" spans="3:3" ht="15" hidden="1" x14ac:dyDescent="0.25">
      <c r="C795" s="171"/>
    </row>
    <row r="796" spans="3:3" ht="15" hidden="1" x14ac:dyDescent="0.25">
      <c r="C796" s="171"/>
    </row>
    <row r="797" spans="3:3" ht="15" hidden="1" x14ac:dyDescent="0.25">
      <c r="C797" s="171"/>
    </row>
    <row r="798" spans="3:3" ht="15" hidden="1" x14ac:dyDescent="0.25">
      <c r="C798" s="171"/>
    </row>
    <row r="799" spans="3:3" ht="15" hidden="1" x14ac:dyDescent="0.25">
      <c r="C799" s="171"/>
    </row>
    <row r="800" spans="3:3" ht="15" hidden="1" x14ac:dyDescent="0.25">
      <c r="C800" s="171"/>
    </row>
    <row r="801" spans="3:3" ht="15" hidden="1" x14ac:dyDescent="0.25">
      <c r="C801" s="171"/>
    </row>
    <row r="802" spans="3:3" ht="15" hidden="1" x14ac:dyDescent="0.25">
      <c r="C802" s="171"/>
    </row>
    <row r="803" spans="3:3" ht="15" hidden="1" x14ac:dyDescent="0.25">
      <c r="C803" s="171"/>
    </row>
    <row r="804" spans="3:3" ht="15" hidden="1" x14ac:dyDescent="0.25">
      <c r="C804" s="171"/>
    </row>
    <row r="805" spans="3:3" ht="15" hidden="1" x14ac:dyDescent="0.25">
      <c r="C805" s="171"/>
    </row>
    <row r="806" spans="3:3" ht="15" hidden="1" x14ac:dyDescent="0.25">
      <c r="C806" s="171"/>
    </row>
    <row r="807" spans="3:3" ht="15" hidden="1" x14ac:dyDescent="0.25">
      <c r="C807" s="171"/>
    </row>
    <row r="808" spans="3:3" ht="15" hidden="1" x14ac:dyDescent="0.25">
      <c r="C808" s="171"/>
    </row>
    <row r="809" spans="3:3" ht="15" hidden="1" x14ac:dyDescent="0.25">
      <c r="C809" s="171"/>
    </row>
    <row r="810" spans="3:3" ht="15" hidden="1" x14ac:dyDescent="0.25">
      <c r="C810" s="171"/>
    </row>
    <row r="811" spans="3:3" ht="15" hidden="1" x14ac:dyDescent="0.25">
      <c r="C811" s="171"/>
    </row>
    <row r="812" spans="3:3" ht="15" hidden="1" x14ac:dyDescent="0.25">
      <c r="C812" s="171"/>
    </row>
    <row r="813" spans="3:3" ht="15" hidden="1" x14ac:dyDescent="0.25">
      <c r="C813" s="171"/>
    </row>
    <row r="814" spans="3:3" ht="15" hidden="1" x14ac:dyDescent="0.25">
      <c r="C814" s="171"/>
    </row>
    <row r="815" spans="3:3" ht="15" hidden="1" x14ac:dyDescent="0.25">
      <c r="C815" s="171"/>
    </row>
    <row r="816" spans="3:3" ht="15" hidden="1" x14ac:dyDescent="0.25">
      <c r="C816" s="171"/>
    </row>
    <row r="817" spans="3:3" ht="15" hidden="1" x14ac:dyDescent="0.25">
      <c r="C817" s="171"/>
    </row>
    <row r="818" spans="3:3" ht="15" hidden="1" x14ac:dyDescent="0.25">
      <c r="C818" s="171"/>
    </row>
    <row r="819" spans="3:3" ht="15" hidden="1" x14ac:dyDescent="0.25">
      <c r="C819" s="171"/>
    </row>
    <row r="820" spans="3:3" ht="15" hidden="1" x14ac:dyDescent="0.25">
      <c r="C820" s="171"/>
    </row>
    <row r="821" spans="3:3" ht="15" hidden="1" x14ac:dyDescent="0.25">
      <c r="C821" s="171"/>
    </row>
    <row r="822" spans="3:3" ht="15" hidden="1" x14ac:dyDescent="0.25">
      <c r="C822" s="171"/>
    </row>
    <row r="823" spans="3:3" ht="15" hidden="1" x14ac:dyDescent="0.25">
      <c r="C823" s="171"/>
    </row>
    <row r="824" spans="3:3" ht="15" hidden="1" x14ac:dyDescent="0.25">
      <c r="C824" s="171"/>
    </row>
    <row r="825" spans="3:3" ht="15" hidden="1" x14ac:dyDescent="0.25">
      <c r="C825" s="171"/>
    </row>
    <row r="826" spans="3:3" ht="15" hidden="1" x14ac:dyDescent="0.25">
      <c r="C826" s="171"/>
    </row>
    <row r="827" spans="3:3" ht="15" hidden="1" x14ac:dyDescent="0.25">
      <c r="C827" s="171"/>
    </row>
    <row r="828" spans="3:3" ht="15" hidden="1" x14ac:dyDescent="0.25">
      <c r="C828" s="171"/>
    </row>
    <row r="829" spans="3:3" ht="15" hidden="1" x14ac:dyDescent="0.25">
      <c r="C829" s="171"/>
    </row>
    <row r="830" spans="3:3" ht="15" hidden="1" x14ac:dyDescent="0.25">
      <c r="C830" s="171"/>
    </row>
    <row r="831" spans="3:3" ht="15" hidden="1" x14ac:dyDescent="0.25">
      <c r="C831" s="171"/>
    </row>
    <row r="832" spans="3:3" ht="15" hidden="1" x14ac:dyDescent="0.25">
      <c r="C832" s="171"/>
    </row>
    <row r="833" spans="3:3" ht="15" hidden="1" x14ac:dyDescent="0.25">
      <c r="C833" s="171"/>
    </row>
    <row r="834" spans="3:3" ht="15" hidden="1" x14ac:dyDescent="0.25">
      <c r="C834" s="171"/>
    </row>
    <row r="835" spans="3:3" ht="15" hidden="1" x14ac:dyDescent="0.25">
      <c r="C835" s="171"/>
    </row>
    <row r="836" spans="3:3" ht="15" hidden="1" x14ac:dyDescent="0.25">
      <c r="C836" s="171"/>
    </row>
    <row r="837" spans="3:3" ht="15" hidden="1" x14ac:dyDescent="0.25">
      <c r="C837" s="171"/>
    </row>
    <row r="838" spans="3:3" ht="15" hidden="1" x14ac:dyDescent="0.25">
      <c r="C838" s="171"/>
    </row>
    <row r="839" spans="3:3" ht="15" hidden="1" x14ac:dyDescent="0.25">
      <c r="C839" s="171"/>
    </row>
    <row r="840" spans="3:3" ht="15" hidden="1" x14ac:dyDescent="0.25">
      <c r="C840" s="171"/>
    </row>
    <row r="841" spans="3:3" ht="15" hidden="1" x14ac:dyDescent="0.25">
      <c r="C841" s="171"/>
    </row>
    <row r="842" spans="3:3" ht="15" hidden="1" x14ac:dyDescent="0.25">
      <c r="C842" s="171"/>
    </row>
    <row r="843" spans="3:3" ht="15" hidden="1" x14ac:dyDescent="0.25">
      <c r="C843" s="171"/>
    </row>
    <row r="844" spans="3:3" ht="15" hidden="1" x14ac:dyDescent="0.25">
      <c r="C844" s="171"/>
    </row>
    <row r="845" spans="3:3" ht="15" hidden="1" x14ac:dyDescent="0.25">
      <c r="C845" s="171"/>
    </row>
    <row r="846" spans="3:3" ht="15" hidden="1" x14ac:dyDescent="0.25">
      <c r="C846" s="171"/>
    </row>
    <row r="847" spans="3:3" ht="15" hidden="1" x14ac:dyDescent="0.25">
      <c r="C847" s="171"/>
    </row>
    <row r="848" spans="3:3" ht="15" hidden="1" x14ac:dyDescent="0.25">
      <c r="C848" s="171"/>
    </row>
    <row r="849" spans="3:3" ht="15" hidden="1" x14ac:dyDescent="0.25">
      <c r="C849" s="171"/>
    </row>
    <row r="850" spans="3:3" ht="15" hidden="1" x14ac:dyDescent="0.25">
      <c r="C850" s="171"/>
    </row>
    <row r="851" spans="3:3" ht="15" hidden="1" x14ac:dyDescent="0.25">
      <c r="C851" s="171"/>
    </row>
    <row r="852" spans="3:3" ht="15" hidden="1" x14ac:dyDescent="0.25">
      <c r="C852" s="171"/>
    </row>
    <row r="853" spans="3:3" ht="15" hidden="1" x14ac:dyDescent="0.25">
      <c r="C853" s="171"/>
    </row>
    <row r="854" spans="3:3" ht="15" hidden="1" x14ac:dyDescent="0.25">
      <c r="C854" s="171"/>
    </row>
    <row r="855" spans="3:3" ht="15" hidden="1" x14ac:dyDescent="0.25">
      <c r="C855" s="171"/>
    </row>
    <row r="856" spans="3:3" ht="15" hidden="1" x14ac:dyDescent="0.25">
      <c r="C856" s="171"/>
    </row>
    <row r="857" spans="3:3" ht="15" hidden="1" x14ac:dyDescent="0.25">
      <c r="C857" s="171"/>
    </row>
    <row r="858" spans="3:3" ht="15" hidden="1" x14ac:dyDescent="0.25">
      <c r="C858" s="171"/>
    </row>
    <row r="859" spans="3:3" ht="15" hidden="1" x14ac:dyDescent="0.25">
      <c r="C859" s="171"/>
    </row>
    <row r="860" spans="3:3" ht="15" hidden="1" x14ac:dyDescent="0.25">
      <c r="C860" s="171"/>
    </row>
    <row r="861" spans="3:3" ht="15" hidden="1" x14ac:dyDescent="0.25">
      <c r="C861" s="171"/>
    </row>
    <row r="862" spans="3:3" ht="15" hidden="1" x14ac:dyDescent="0.25">
      <c r="C862" s="171"/>
    </row>
    <row r="863" spans="3:3" ht="15" hidden="1" x14ac:dyDescent="0.25">
      <c r="C863" s="171"/>
    </row>
    <row r="864" spans="3:3" ht="15" hidden="1" x14ac:dyDescent="0.25">
      <c r="C864" s="171"/>
    </row>
    <row r="865" spans="3:3" ht="15" hidden="1" x14ac:dyDescent="0.25">
      <c r="C865" s="171"/>
    </row>
    <row r="866" spans="3:3" ht="15" hidden="1" x14ac:dyDescent="0.25">
      <c r="C866" s="171"/>
    </row>
    <row r="867" spans="3:3" ht="15" hidden="1" x14ac:dyDescent="0.25">
      <c r="C867" s="171"/>
    </row>
    <row r="868" spans="3:3" ht="15" hidden="1" x14ac:dyDescent="0.25">
      <c r="C868" s="171"/>
    </row>
    <row r="869" spans="3:3" ht="15" hidden="1" x14ac:dyDescent="0.25">
      <c r="C869" s="171"/>
    </row>
    <row r="870" spans="3:3" ht="15" hidden="1" x14ac:dyDescent="0.25">
      <c r="C870" s="171"/>
    </row>
    <row r="871" spans="3:3" ht="15" hidden="1" x14ac:dyDescent="0.25">
      <c r="C871" s="171"/>
    </row>
    <row r="872" spans="3:3" ht="15" hidden="1" x14ac:dyDescent="0.25">
      <c r="C872" s="171"/>
    </row>
    <row r="873" spans="3:3" ht="15" hidden="1" x14ac:dyDescent="0.25">
      <c r="C873" s="171"/>
    </row>
    <row r="874" spans="3:3" ht="15" hidden="1" x14ac:dyDescent="0.25">
      <c r="C874" s="171"/>
    </row>
    <row r="875" spans="3:3" ht="15" hidden="1" x14ac:dyDescent="0.25">
      <c r="C875" s="171"/>
    </row>
    <row r="876" spans="3:3" ht="15" hidden="1" x14ac:dyDescent="0.25">
      <c r="C876" s="171"/>
    </row>
    <row r="877" spans="3:3" ht="15" hidden="1" x14ac:dyDescent="0.25">
      <c r="C877" s="171"/>
    </row>
    <row r="878" spans="3:3" ht="15" hidden="1" x14ac:dyDescent="0.25">
      <c r="C878" s="171"/>
    </row>
    <row r="879" spans="3:3" ht="15" hidden="1" x14ac:dyDescent="0.25">
      <c r="C879" s="171"/>
    </row>
    <row r="880" spans="3:3" ht="15" hidden="1" x14ac:dyDescent="0.25">
      <c r="C880" s="171"/>
    </row>
    <row r="881" spans="3:3" ht="15" hidden="1" x14ac:dyDescent="0.25">
      <c r="C881" s="171"/>
    </row>
    <row r="882" spans="3:3" ht="15" hidden="1" x14ac:dyDescent="0.25">
      <c r="C882" s="171"/>
    </row>
    <row r="883" spans="3:3" ht="15" hidden="1" x14ac:dyDescent="0.25">
      <c r="C883" s="171"/>
    </row>
    <row r="884" spans="3:3" ht="15" hidden="1" x14ac:dyDescent="0.25">
      <c r="C884" s="171"/>
    </row>
    <row r="885" spans="3:3" ht="15" hidden="1" x14ac:dyDescent="0.25">
      <c r="C885" s="171"/>
    </row>
    <row r="886" spans="3:3" ht="15" hidden="1" x14ac:dyDescent="0.25">
      <c r="C886" s="171"/>
    </row>
    <row r="887" spans="3:3" ht="15" hidden="1" x14ac:dyDescent="0.25">
      <c r="C887" s="171"/>
    </row>
    <row r="888" spans="3:3" ht="15" hidden="1" x14ac:dyDescent="0.25">
      <c r="C888" s="171"/>
    </row>
    <row r="889" spans="3:3" ht="15" hidden="1" x14ac:dyDescent="0.25">
      <c r="C889" s="171"/>
    </row>
    <row r="890" spans="3:3" ht="15" hidden="1" x14ac:dyDescent="0.25">
      <c r="C890" s="171"/>
    </row>
    <row r="891" spans="3:3" ht="15" hidden="1" x14ac:dyDescent="0.25">
      <c r="C891" s="171"/>
    </row>
    <row r="892" spans="3:3" ht="15" hidden="1" x14ac:dyDescent="0.25">
      <c r="C892" s="171"/>
    </row>
    <row r="893" spans="3:3" ht="15" hidden="1" x14ac:dyDescent="0.25">
      <c r="C893" s="171"/>
    </row>
    <row r="894" spans="3:3" ht="15" hidden="1" x14ac:dyDescent="0.25">
      <c r="C894" s="171"/>
    </row>
    <row r="895" spans="3:3" ht="15" hidden="1" x14ac:dyDescent="0.25">
      <c r="C895" s="171"/>
    </row>
    <row r="896" spans="3:3" ht="15" hidden="1" x14ac:dyDescent="0.25">
      <c r="C896" s="171"/>
    </row>
    <row r="897" spans="3:3" ht="15" hidden="1" x14ac:dyDescent="0.25">
      <c r="C897" s="171"/>
    </row>
    <row r="898" spans="3:3" ht="15" hidden="1" x14ac:dyDescent="0.25">
      <c r="C898" s="171"/>
    </row>
    <row r="899" spans="3:3" ht="15" hidden="1" x14ac:dyDescent="0.25">
      <c r="C899" s="171"/>
    </row>
    <row r="900" spans="3:3" ht="15" hidden="1" x14ac:dyDescent="0.25">
      <c r="C900" s="171"/>
    </row>
    <row r="901" spans="3:3" ht="15" hidden="1" x14ac:dyDescent="0.25">
      <c r="C901" s="171"/>
    </row>
    <row r="902" spans="3:3" ht="15" hidden="1" x14ac:dyDescent="0.25">
      <c r="C902" s="171"/>
    </row>
    <row r="903" spans="3:3" ht="15" hidden="1" x14ac:dyDescent="0.25">
      <c r="C903" s="171"/>
    </row>
    <row r="904" spans="3:3" ht="15" hidden="1" x14ac:dyDescent="0.25">
      <c r="C904" s="171"/>
    </row>
    <row r="905" spans="3:3" ht="15" hidden="1" x14ac:dyDescent="0.25">
      <c r="C905" s="171"/>
    </row>
    <row r="906" spans="3:3" ht="15" hidden="1" x14ac:dyDescent="0.25">
      <c r="C906" s="171"/>
    </row>
    <row r="907" spans="3:3" ht="15" hidden="1" x14ac:dyDescent="0.25">
      <c r="C907" s="171"/>
    </row>
    <row r="908" spans="3:3" ht="15" hidden="1" x14ac:dyDescent="0.25">
      <c r="C908" s="171"/>
    </row>
    <row r="909" spans="3:3" ht="15" hidden="1" x14ac:dyDescent="0.25">
      <c r="C909" s="171"/>
    </row>
    <row r="910" spans="3:3" ht="15" hidden="1" x14ac:dyDescent="0.25">
      <c r="C910" s="171"/>
    </row>
    <row r="911" spans="3:3" ht="15" hidden="1" x14ac:dyDescent="0.25">
      <c r="C911" s="171"/>
    </row>
    <row r="912" spans="3:3" ht="15" hidden="1" x14ac:dyDescent="0.25">
      <c r="C912" s="171"/>
    </row>
    <row r="913" spans="3:3" ht="15" hidden="1" x14ac:dyDescent="0.25">
      <c r="C913" s="171"/>
    </row>
    <row r="914" spans="3:3" ht="15" hidden="1" x14ac:dyDescent="0.25">
      <c r="C914" s="171"/>
    </row>
    <row r="915" spans="3:3" ht="15" hidden="1" x14ac:dyDescent="0.25">
      <c r="C915" s="171"/>
    </row>
    <row r="916" spans="3:3" ht="15" hidden="1" x14ac:dyDescent="0.25">
      <c r="C916" s="171"/>
    </row>
    <row r="917" spans="3:3" ht="15" hidden="1" x14ac:dyDescent="0.25">
      <c r="C917" s="171"/>
    </row>
    <row r="918" spans="3:3" ht="15" hidden="1" x14ac:dyDescent="0.25">
      <c r="C918" s="171"/>
    </row>
    <row r="919" spans="3:3" ht="15" hidden="1" x14ac:dyDescent="0.25">
      <c r="C919" s="171"/>
    </row>
    <row r="920" spans="3:3" ht="15" hidden="1" x14ac:dyDescent="0.25">
      <c r="C920" s="171"/>
    </row>
    <row r="921" spans="3:3" ht="15" hidden="1" x14ac:dyDescent="0.25">
      <c r="C921" s="171"/>
    </row>
    <row r="922" spans="3:3" ht="15" hidden="1" x14ac:dyDescent="0.25">
      <c r="C922" s="171"/>
    </row>
    <row r="923" spans="3:3" ht="15" hidden="1" x14ac:dyDescent="0.25">
      <c r="C923" s="171"/>
    </row>
    <row r="924" spans="3:3" ht="15" hidden="1" x14ac:dyDescent="0.25">
      <c r="C924" s="171"/>
    </row>
    <row r="925" spans="3:3" ht="15" hidden="1" x14ac:dyDescent="0.25">
      <c r="C925" s="171"/>
    </row>
    <row r="926" spans="3:3" ht="15" hidden="1" x14ac:dyDescent="0.25">
      <c r="C926" s="171"/>
    </row>
    <row r="927" spans="3:3" ht="15" hidden="1" x14ac:dyDescent="0.25">
      <c r="C927" s="171"/>
    </row>
    <row r="928" spans="3:3" ht="15" hidden="1" x14ac:dyDescent="0.25">
      <c r="C928" s="171"/>
    </row>
    <row r="929" spans="3:3" ht="15" hidden="1" x14ac:dyDescent="0.25">
      <c r="C929" s="171"/>
    </row>
    <row r="930" spans="3:3" ht="15" hidden="1" x14ac:dyDescent="0.25">
      <c r="C930" s="171"/>
    </row>
    <row r="931" spans="3:3" ht="15" hidden="1" x14ac:dyDescent="0.25">
      <c r="C931" s="171"/>
    </row>
    <row r="932" spans="3:3" ht="15" hidden="1" x14ac:dyDescent="0.25">
      <c r="C932" s="171"/>
    </row>
    <row r="933" spans="3:3" ht="15" hidden="1" x14ac:dyDescent="0.25">
      <c r="C933" s="171"/>
    </row>
    <row r="934" spans="3:3" ht="15" hidden="1" x14ac:dyDescent="0.25">
      <c r="C934" s="171"/>
    </row>
    <row r="935" spans="3:3" ht="15" hidden="1" x14ac:dyDescent="0.25">
      <c r="C935" s="171"/>
    </row>
    <row r="936" spans="3:3" ht="15" hidden="1" x14ac:dyDescent="0.25">
      <c r="C936" s="171"/>
    </row>
    <row r="937" spans="3:3" ht="15" hidden="1" x14ac:dyDescent="0.25">
      <c r="C937" s="171"/>
    </row>
    <row r="938" spans="3:3" ht="15" hidden="1" x14ac:dyDescent="0.25">
      <c r="C938" s="171"/>
    </row>
    <row r="939" spans="3:3" ht="15" hidden="1" x14ac:dyDescent="0.25">
      <c r="C939" s="171"/>
    </row>
    <row r="940" spans="3:3" ht="15" hidden="1" x14ac:dyDescent="0.25">
      <c r="C940" s="171"/>
    </row>
    <row r="941" spans="3:3" ht="15" hidden="1" x14ac:dyDescent="0.25">
      <c r="C941" s="171"/>
    </row>
    <row r="942" spans="3:3" ht="15" hidden="1" x14ac:dyDescent="0.25">
      <c r="C942" s="171"/>
    </row>
    <row r="943" spans="3:3" ht="15" hidden="1" x14ac:dyDescent="0.25">
      <c r="C943" s="171"/>
    </row>
    <row r="944" spans="3:3" ht="15" hidden="1" x14ac:dyDescent="0.25">
      <c r="C944" s="171"/>
    </row>
    <row r="945" spans="3:3" ht="15" hidden="1" x14ac:dyDescent="0.25">
      <c r="C945" s="171"/>
    </row>
    <row r="946" spans="3:3" ht="15" hidden="1" x14ac:dyDescent="0.25">
      <c r="C946" s="171"/>
    </row>
    <row r="947" spans="3:3" ht="15" hidden="1" x14ac:dyDescent="0.25">
      <c r="C947" s="171"/>
    </row>
    <row r="948" spans="3:3" ht="15" hidden="1" x14ac:dyDescent="0.25">
      <c r="C948" s="171"/>
    </row>
    <row r="949" spans="3:3" ht="15" hidden="1" x14ac:dyDescent="0.25">
      <c r="C949" s="171"/>
    </row>
    <row r="950" spans="3:3" ht="15" hidden="1" x14ac:dyDescent="0.25">
      <c r="C950" s="171"/>
    </row>
    <row r="951" spans="3:3" ht="15" hidden="1" x14ac:dyDescent="0.25">
      <c r="C951" s="171"/>
    </row>
    <row r="952" spans="3:3" ht="15" hidden="1" x14ac:dyDescent="0.25">
      <c r="C952" s="171"/>
    </row>
    <row r="953" spans="3:3" ht="15" hidden="1" x14ac:dyDescent="0.25">
      <c r="C953" s="171"/>
    </row>
    <row r="954" spans="3:3" ht="15" hidden="1" x14ac:dyDescent="0.25">
      <c r="C954" s="171"/>
    </row>
    <row r="955" spans="3:3" ht="15" hidden="1" x14ac:dyDescent="0.25">
      <c r="C955" s="171"/>
    </row>
    <row r="956" spans="3:3" ht="15" hidden="1" x14ac:dyDescent="0.25">
      <c r="C956" s="171"/>
    </row>
    <row r="957" spans="3:3" ht="15" hidden="1" x14ac:dyDescent="0.25">
      <c r="C957" s="171"/>
    </row>
    <row r="958" spans="3:3" ht="15" hidden="1" x14ac:dyDescent="0.25">
      <c r="C958" s="171"/>
    </row>
    <row r="959" spans="3:3" ht="15" hidden="1" x14ac:dyDescent="0.25">
      <c r="C959" s="171"/>
    </row>
    <row r="960" spans="3:3" ht="15" hidden="1" x14ac:dyDescent="0.25">
      <c r="C960" s="171"/>
    </row>
    <row r="961" spans="3:3" ht="15" hidden="1" x14ac:dyDescent="0.25">
      <c r="C961" s="171"/>
    </row>
    <row r="962" spans="3:3" ht="15" hidden="1" x14ac:dyDescent="0.25">
      <c r="C962" s="171"/>
    </row>
    <row r="963" spans="3:3" ht="15" hidden="1" x14ac:dyDescent="0.25">
      <c r="C963" s="171"/>
    </row>
    <row r="964" spans="3:3" ht="15" hidden="1" x14ac:dyDescent="0.25">
      <c r="C964" s="171"/>
    </row>
    <row r="965" spans="3:3" ht="15" hidden="1" x14ac:dyDescent="0.25">
      <c r="C965" s="171"/>
    </row>
    <row r="966" spans="3:3" ht="15" hidden="1" x14ac:dyDescent="0.25">
      <c r="C966" s="171"/>
    </row>
    <row r="967" spans="3:3" ht="15" hidden="1" x14ac:dyDescent="0.25">
      <c r="C967" s="171"/>
    </row>
    <row r="968" spans="3:3" ht="15" hidden="1" x14ac:dyDescent="0.25">
      <c r="C968" s="171"/>
    </row>
    <row r="969" spans="3:3" ht="15" hidden="1" x14ac:dyDescent="0.25">
      <c r="C969" s="171"/>
    </row>
    <row r="970" spans="3:3" ht="15" hidden="1" x14ac:dyDescent="0.25">
      <c r="C970" s="171"/>
    </row>
    <row r="971" spans="3:3" ht="15" hidden="1" x14ac:dyDescent="0.25">
      <c r="C971" s="171"/>
    </row>
    <row r="972" spans="3:3" ht="15" hidden="1" x14ac:dyDescent="0.25">
      <c r="C972" s="171"/>
    </row>
    <row r="973" spans="3:3" ht="15" hidden="1" x14ac:dyDescent="0.25">
      <c r="C973" s="171"/>
    </row>
    <row r="974" spans="3:3" ht="15" hidden="1" x14ac:dyDescent="0.25">
      <c r="C974" s="171"/>
    </row>
    <row r="975" spans="3:3" ht="15" hidden="1" x14ac:dyDescent="0.25">
      <c r="C975" s="171"/>
    </row>
    <row r="976" spans="3:3" ht="15" hidden="1" x14ac:dyDescent="0.25">
      <c r="C976" s="171"/>
    </row>
    <row r="977" spans="3:3" ht="15" hidden="1" x14ac:dyDescent="0.25">
      <c r="C977" s="171"/>
    </row>
    <row r="978" spans="3:3" ht="15" hidden="1" x14ac:dyDescent="0.25">
      <c r="C978" s="171"/>
    </row>
    <row r="979" spans="3:3" ht="15" hidden="1" x14ac:dyDescent="0.25">
      <c r="C979" s="171"/>
    </row>
    <row r="980" spans="3:3" ht="15" hidden="1" x14ac:dyDescent="0.25">
      <c r="C980" s="171"/>
    </row>
    <row r="981" spans="3:3" ht="15" hidden="1" x14ac:dyDescent="0.25">
      <c r="C981" s="171"/>
    </row>
    <row r="982" spans="3:3" ht="15" hidden="1" x14ac:dyDescent="0.25">
      <c r="C982" s="171"/>
    </row>
    <row r="983" spans="3:3" ht="15" hidden="1" x14ac:dyDescent="0.25">
      <c r="C983" s="171"/>
    </row>
    <row r="984" spans="3:3" ht="15" hidden="1" x14ac:dyDescent="0.25">
      <c r="C984" s="171"/>
    </row>
    <row r="985" spans="3:3" ht="15" hidden="1" x14ac:dyDescent="0.25">
      <c r="C985" s="171"/>
    </row>
    <row r="986" spans="3:3" ht="15" hidden="1" x14ac:dyDescent="0.25">
      <c r="C986" s="171"/>
    </row>
    <row r="987" spans="3:3" ht="15" hidden="1" x14ac:dyDescent="0.25">
      <c r="C987" s="171"/>
    </row>
    <row r="988" spans="3:3" ht="15" hidden="1" x14ac:dyDescent="0.25">
      <c r="C988" s="171"/>
    </row>
    <row r="989" spans="3:3" ht="15" hidden="1" x14ac:dyDescent="0.25">
      <c r="C989" s="171"/>
    </row>
    <row r="990" spans="3:3" ht="15" hidden="1" x14ac:dyDescent="0.25">
      <c r="C990" s="171"/>
    </row>
    <row r="991" spans="3:3" ht="15" hidden="1" x14ac:dyDescent="0.25">
      <c r="C991" s="171"/>
    </row>
    <row r="992" spans="3:3" ht="15" hidden="1" x14ac:dyDescent="0.25">
      <c r="C992" s="171"/>
    </row>
    <row r="993" spans="3:3" ht="15" hidden="1" x14ac:dyDescent="0.25">
      <c r="C993" s="171"/>
    </row>
    <row r="994" spans="3:3" ht="15" hidden="1" x14ac:dyDescent="0.25">
      <c r="C994" s="171"/>
    </row>
    <row r="995" spans="3:3" ht="15" hidden="1" x14ac:dyDescent="0.25">
      <c r="C995" s="171"/>
    </row>
    <row r="996" spans="3:3" ht="15" hidden="1" x14ac:dyDescent="0.25">
      <c r="C996" s="171"/>
    </row>
    <row r="997" spans="3:3" ht="15" hidden="1" x14ac:dyDescent="0.25">
      <c r="C997" s="171"/>
    </row>
    <row r="998" spans="3:3" ht="15" hidden="1" x14ac:dyDescent="0.25">
      <c r="C998" s="171"/>
    </row>
    <row r="999" spans="3:3" ht="15" hidden="1" x14ac:dyDescent="0.25">
      <c r="C999" s="171"/>
    </row>
    <row r="1000" spans="3:3" ht="15" hidden="1" x14ac:dyDescent="0.25">
      <c r="C1000" s="171"/>
    </row>
    <row r="1001" spans="3:3" ht="15" hidden="1" x14ac:dyDescent="0.25">
      <c r="C1001" s="171"/>
    </row>
    <row r="1002" spans="3:3" ht="15" hidden="1" x14ac:dyDescent="0.25">
      <c r="C1002" s="171"/>
    </row>
    <row r="1003" spans="3:3" ht="15" hidden="1" x14ac:dyDescent="0.25">
      <c r="C1003" s="171"/>
    </row>
    <row r="1004" spans="3:3" ht="15" hidden="1" x14ac:dyDescent="0.25">
      <c r="C1004" s="171"/>
    </row>
    <row r="1005" spans="3:3" ht="15" hidden="1" x14ac:dyDescent="0.25">
      <c r="C1005" s="171"/>
    </row>
    <row r="1006" spans="3:3" ht="15" hidden="1" x14ac:dyDescent="0.25">
      <c r="C1006" s="171"/>
    </row>
    <row r="1007" spans="3:3" ht="15" hidden="1" x14ac:dyDescent="0.25">
      <c r="C1007" s="171"/>
    </row>
    <row r="1008" spans="3:3" ht="15" hidden="1" x14ac:dyDescent="0.25">
      <c r="C1008" s="171"/>
    </row>
    <row r="1009" spans="3:3" ht="15" hidden="1" x14ac:dyDescent="0.25">
      <c r="C1009" s="171"/>
    </row>
    <row r="1010" spans="3:3" ht="15" hidden="1" x14ac:dyDescent="0.25">
      <c r="C1010" s="171"/>
    </row>
    <row r="1011" spans="3:3" ht="15" hidden="1" x14ac:dyDescent="0.25">
      <c r="C1011" s="171"/>
    </row>
    <row r="1012" spans="3:3" ht="15" hidden="1" x14ac:dyDescent="0.25">
      <c r="C1012" s="171"/>
    </row>
    <row r="1013" spans="3:3" ht="15" hidden="1" x14ac:dyDescent="0.25">
      <c r="C1013" s="171"/>
    </row>
    <row r="1014" spans="3:3" ht="15" hidden="1" x14ac:dyDescent="0.25">
      <c r="C1014" s="171"/>
    </row>
    <row r="1015" spans="3:3" ht="15" hidden="1" x14ac:dyDescent="0.25">
      <c r="C1015" s="171"/>
    </row>
    <row r="1016" spans="3:3" ht="15" hidden="1" x14ac:dyDescent="0.25">
      <c r="C1016" s="171"/>
    </row>
    <row r="1017" spans="3:3" ht="15" hidden="1" x14ac:dyDescent="0.25">
      <c r="C1017" s="171"/>
    </row>
    <row r="1018" spans="3:3" ht="15" hidden="1" x14ac:dyDescent="0.25">
      <c r="C1018" s="171"/>
    </row>
    <row r="1019" spans="3:3" ht="15" hidden="1" x14ac:dyDescent="0.25">
      <c r="C1019" s="171"/>
    </row>
    <row r="1020" spans="3:3" ht="15" hidden="1" x14ac:dyDescent="0.25">
      <c r="C1020" s="171"/>
    </row>
    <row r="1021" spans="3:3" ht="15" hidden="1" x14ac:dyDescent="0.25">
      <c r="C1021" s="171"/>
    </row>
    <row r="1022" spans="3:3" ht="15" hidden="1" x14ac:dyDescent="0.25">
      <c r="C1022" s="171"/>
    </row>
    <row r="1023" spans="3:3" ht="15" hidden="1" x14ac:dyDescent="0.25">
      <c r="C1023" s="171"/>
    </row>
    <row r="1024" spans="3:3" ht="15" hidden="1" x14ac:dyDescent="0.25">
      <c r="C1024" s="171"/>
    </row>
    <row r="1025" spans="3:3" ht="15" hidden="1" x14ac:dyDescent="0.25">
      <c r="C1025" s="171"/>
    </row>
    <row r="1026" spans="3:3" ht="15" hidden="1" x14ac:dyDescent="0.25">
      <c r="C1026" s="171"/>
    </row>
    <row r="1027" spans="3:3" ht="15" hidden="1" x14ac:dyDescent="0.25">
      <c r="C1027" s="171"/>
    </row>
    <row r="1028" spans="3:3" ht="15" hidden="1" x14ac:dyDescent="0.25">
      <c r="C1028" s="171"/>
    </row>
    <row r="1029" spans="3:3" ht="15" hidden="1" x14ac:dyDescent="0.25">
      <c r="C1029" s="171"/>
    </row>
    <row r="1030" spans="3:3" ht="15" hidden="1" x14ac:dyDescent="0.25">
      <c r="C1030" s="171"/>
    </row>
    <row r="1031" spans="3:3" ht="15" hidden="1" x14ac:dyDescent="0.25">
      <c r="C1031" s="171"/>
    </row>
    <row r="1032" spans="3:3" ht="15" hidden="1" x14ac:dyDescent="0.25">
      <c r="C1032" s="171"/>
    </row>
    <row r="1033" spans="3:3" ht="15" hidden="1" x14ac:dyDescent="0.25">
      <c r="C1033" s="171"/>
    </row>
    <row r="1034" spans="3:3" ht="15" hidden="1" x14ac:dyDescent="0.25">
      <c r="C1034" s="171"/>
    </row>
    <row r="1035" spans="3:3" ht="15" hidden="1" x14ac:dyDescent="0.25">
      <c r="C1035" s="171"/>
    </row>
    <row r="1036" spans="3:3" ht="15" hidden="1" x14ac:dyDescent="0.25">
      <c r="C1036" s="171"/>
    </row>
    <row r="1037" spans="3:3" ht="15" hidden="1" x14ac:dyDescent="0.25">
      <c r="C1037" s="171"/>
    </row>
    <row r="1038" spans="3:3" ht="15" hidden="1" x14ac:dyDescent="0.25">
      <c r="C1038" s="171"/>
    </row>
    <row r="1039" spans="3:3" ht="15" hidden="1" x14ac:dyDescent="0.25">
      <c r="C1039" s="171"/>
    </row>
    <row r="1040" spans="3:3" ht="15" hidden="1" x14ac:dyDescent="0.25">
      <c r="C1040" s="171"/>
    </row>
    <row r="1041" spans="3:3" ht="15" hidden="1" x14ac:dyDescent="0.25">
      <c r="C1041" s="171"/>
    </row>
    <row r="1042" spans="3:3" ht="15" hidden="1" x14ac:dyDescent="0.25">
      <c r="C1042" s="171"/>
    </row>
    <row r="1043" spans="3:3" ht="15" hidden="1" x14ac:dyDescent="0.25">
      <c r="C1043" s="171"/>
    </row>
    <row r="1044" spans="3:3" ht="15" hidden="1" x14ac:dyDescent="0.25">
      <c r="C1044" s="171"/>
    </row>
    <row r="1045" spans="3:3" ht="15" hidden="1" x14ac:dyDescent="0.25">
      <c r="C1045" s="171"/>
    </row>
    <row r="1046" spans="3:3" ht="15" hidden="1" x14ac:dyDescent="0.25">
      <c r="C1046" s="171"/>
    </row>
    <row r="1047" spans="3:3" ht="15" hidden="1" x14ac:dyDescent="0.25">
      <c r="C1047" s="171"/>
    </row>
    <row r="1048" spans="3:3" ht="15" hidden="1" x14ac:dyDescent="0.25">
      <c r="C1048" s="171"/>
    </row>
    <row r="1049" spans="3:3" ht="15" hidden="1" x14ac:dyDescent="0.25">
      <c r="C1049" s="171"/>
    </row>
    <row r="1050" spans="3:3" ht="15" hidden="1" x14ac:dyDescent="0.25">
      <c r="C1050" s="171"/>
    </row>
    <row r="1051" spans="3:3" ht="15" hidden="1" x14ac:dyDescent="0.25">
      <c r="C1051" s="171"/>
    </row>
    <row r="1052" spans="3:3" ht="15" hidden="1" x14ac:dyDescent="0.25">
      <c r="C1052" s="171"/>
    </row>
    <row r="1053" spans="3:3" ht="15" hidden="1" x14ac:dyDescent="0.25">
      <c r="C1053" s="171"/>
    </row>
    <row r="1054" spans="3:3" ht="15" hidden="1" x14ac:dyDescent="0.25">
      <c r="C1054" s="171"/>
    </row>
    <row r="1055" spans="3:3" ht="15" hidden="1" x14ac:dyDescent="0.25">
      <c r="C1055" s="171"/>
    </row>
    <row r="1056" spans="3:3" ht="15" hidden="1" x14ac:dyDescent="0.25">
      <c r="C1056" s="171"/>
    </row>
    <row r="1057" spans="3:3" ht="15" hidden="1" x14ac:dyDescent="0.25">
      <c r="C1057" s="171"/>
    </row>
    <row r="1058" spans="3:3" ht="15" hidden="1" x14ac:dyDescent="0.25">
      <c r="C1058" s="171"/>
    </row>
    <row r="1059" spans="3:3" ht="15" hidden="1" x14ac:dyDescent="0.25">
      <c r="C1059" s="171"/>
    </row>
    <row r="1060" spans="3:3" ht="15" hidden="1" x14ac:dyDescent="0.25">
      <c r="C1060" s="171"/>
    </row>
    <row r="1061" spans="3:3" ht="15" hidden="1" x14ac:dyDescent="0.25">
      <c r="C1061" s="171"/>
    </row>
    <row r="1062" spans="3:3" ht="15" hidden="1" x14ac:dyDescent="0.25">
      <c r="C1062" s="171"/>
    </row>
    <row r="1063" spans="3:3" ht="15" hidden="1" x14ac:dyDescent="0.25">
      <c r="C1063" s="171"/>
    </row>
    <row r="1064" spans="3:3" ht="15" hidden="1" x14ac:dyDescent="0.25">
      <c r="C1064" s="171"/>
    </row>
    <row r="1065" spans="3:3" ht="15" hidden="1" x14ac:dyDescent="0.25">
      <c r="C1065" s="171"/>
    </row>
    <row r="1066" spans="3:3" ht="15" hidden="1" x14ac:dyDescent="0.25">
      <c r="C1066" s="171"/>
    </row>
    <row r="1067" spans="3:3" ht="15" hidden="1" x14ac:dyDescent="0.25">
      <c r="C1067" s="171"/>
    </row>
    <row r="1068" spans="3:3" ht="15" hidden="1" x14ac:dyDescent="0.25">
      <c r="C1068" s="171"/>
    </row>
    <row r="1069" spans="3:3" ht="15" hidden="1" x14ac:dyDescent="0.25">
      <c r="C1069" s="171"/>
    </row>
    <row r="1070" spans="3:3" ht="15" hidden="1" x14ac:dyDescent="0.25">
      <c r="C1070" s="171"/>
    </row>
    <row r="1071" spans="3:3" ht="15" hidden="1" x14ac:dyDescent="0.25">
      <c r="C1071" s="171"/>
    </row>
    <row r="1072" spans="3:3" ht="15" hidden="1" x14ac:dyDescent="0.25">
      <c r="C1072" s="171"/>
    </row>
    <row r="1073" spans="3:3" ht="15" hidden="1" x14ac:dyDescent="0.25">
      <c r="C1073" s="171"/>
    </row>
    <row r="1074" spans="3:3" ht="15" hidden="1" x14ac:dyDescent="0.25">
      <c r="C1074" s="171"/>
    </row>
    <row r="1075" spans="3:3" ht="15" hidden="1" x14ac:dyDescent="0.25">
      <c r="C1075" s="171"/>
    </row>
    <row r="1076" spans="3:3" ht="15" hidden="1" x14ac:dyDescent="0.25">
      <c r="C1076" s="171"/>
    </row>
    <row r="1077" spans="3:3" ht="15" hidden="1" x14ac:dyDescent="0.25">
      <c r="C1077" s="171"/>
    </row>
    <row r="1078" spans="3:3" ht="15" hidden="1" x14ac:dyDescent="0.25">
      <c r="C1078" s="171"/>
    </row>
    <row r="1079" spans="3:3" ht="15" hidden="1" x14ac:dyDescent="0.25">
      <c r="C1079" s="171"/>
    </row>
    <row r="1080" spans="3:3" ht="15" hidden="1" x14ac:dyDescent="0.25">
      <c r="C1080" s="171"/>
    </row>
    <row r="1081" spans="3:3" ht="15" hidden="1" x14ac:dyDescent="0.25">
      <c r="C1081" s="171"/>
    </row>
    <row r="1082" spans="3:3" ht="15" hidden="1" x14ac:dyDescent="0.25">
      <c r="C1082" s="171"/>
    </row>
    <row r="1083" spans="3:3" ht="15" hidden="1" x14ac:dyDescent="0.25">
      <c r="C1083" s="171"/>
    </row>
    <row r="1084" spans="3:3" ht="15" hidden="1" x14ac:dyDescent="0.25">
      <c r="C1084" s="171"/>
    </row>
    <row r="1085" spans="3:3" ht="15" hidden="1" x14ac:dyDescent="0.25">
      <c r="C1085" s="171"/>
    </row>
    <row r="1086" spans="3:3" ht="15" hidden="1" x14ac:dyDescent="0.25">
      <c r="C1086" s="171"/>
    </row>
    <row r="1087" spans="3:3" ht="15" hidden="1" x14ac:dyDescent="0.25">
      <c r="C1087" s="171"/>
    </row>
    <row r="1088" spans="3:3" ht="15" hidden="1" x14ac:dyDescent="0.25">
      <c r="C1088" s="171"/>
    </row>
    <row r="1089" spans="3:3" ht="15" hidden="1" x14ac:dyDescent="0.25">
      <c r="C1089" s="171"/>
    </row>
    <row r="1090" spans="3:3" ht="15" hidden="1" x14ac:dyDescent="0.25">
      <c r="C1090" s="171"/>
    </row>
    <row r="1091" spans="3:3" ht="15" hidden="1" x14ac:dyDescent="0.25">
      <c r="C1091" s="171"/>
    </row>
    <row r="1092" spans="3:3" ht="15" hidden="1" x14ac:dyDescent="0.25">
      <c r="C1092" s="171"/>
    </row>
    <row r="1093" spans="3:3" ht="15" hidden="1" x14ac:dyDescent="0.25">
      <c r="C1093" s="171"/>
    </row>
    <row r="1094" spans="3:3" ht="15" hidden="1" x14ac:dyDescent="0.25">
      <c r="C1094" s="171"/>
    </row>
    <row r="1095" spans="3:3" ht="15" hidden="1" x14ac:dyDescent="0.25">
      <c r="C1095" s="171"/>
    </row>
    <row r="1096" spans="3:3" ht="15" hidden="1" x14ac:dyDescent="0.25">
      <c r="C1096" s="171"/>
    </row>
    <row r="1097" spans="3:3" ht="15" hidden="1" x14ac:dyDescent="0.25">
      <c r="C1097" s="171"/>
    </row>
    <row r="1098" spans="3:3" ht="15" hidden="1" x14ac:dyDescent="0.25">
      <c r="C1098" s="171"/>
    </row>
    <row r="1099" spans="3:3" ht="15" hidden="1" x14ac:dyDescent="0.25">
      <c r="C1099" s="171"/>
    </row>
    <row r="1100" spans="3:3" ht="15" hidden="1" x14ac:dyDescent="0.25">
      <c r="C1100" s="171"/>
    </row>
    <row r="1101" spans="3:3" ht="15" hidden="1" x14ac:dyDescent="0.25">
      <c r="C1101" s="171"/>
    </row>
    <row r="1102" spans="3:3" ht="15" hidden="1" x14ac:dyDescent="0.25">
      <c r="C1102" s="171"/>
    </row>
    <row r="1103" spans="3:3" ht="15" hidden="1" x14ac:dyDescent="0.25">
      <c r="C1103" s="171"/>
    </row>
    <row r="1104" spans="3:3" ht="15" hidden="1" x14ac:dyDescent="0.25">
      <c r="C1104" s="171"/>
    </row>
    <row r="1105" spans="3:3" ht="15" hidden="1" x14ac:dyDescent="0.25">
      <c r="C1105" s="171"/>
    </row>
    <row r="1106" spans="3:3" ht="15" hidden="1" x14ac:dyDescent="0.25">
      <c r="C1106" s="171"/>
    </row>
    <row r="1107" spans="3:3" ht="15" hidden="1" x14ac:dyDescent="0.25">
      <c r="C1107" s="171"/>
    </row>
    <row r="1108" spans="3:3" ht="15" hidden="1" x14ac:dyDescent="0.25">
      <c r="C1108" s="171"/>
    </row>
    <row r="1109" spans="3:3" ht="15" hidden="1" x14ac:dyDescent="0.25">
      <c r="C1109" s="171"/>
    </row>
    <row r="1110" spans="3:3" ht="15" hidden="1" x14ac:dyDescent="0.25">
      <c r="C1110" s="171"/>
    </row>
    <row r="1111" spans="3:3" ht="15" hidden="1" x14ac:dyDescent="0.25">
      <c r="C1111" s="171"/>
    </row>
    <row r="1112" spans="3:3" ht="15" hidden="1" x14ac:dyDescent="0.25">
      <c r="C1112" s="171"/>
    </row>
    <row r="1113" spans="3:3" ht="15" hidden="1" x14ac:dyDescent="0.25">
      <c r="C1113" s="171"/>
    </row>
    <row r="1114" spans="3:3" ht="15" hidden="1" x14ac:dyDescent="0.25">
      <c r="C1114" s="171"/>
    </row>
    <row r="1115" spans="3:3" ht="15" hidden="1" x14ac:dyDescent="0.25">
      <c r="C1115" s="171"/>
    </row>
    <row r="1116" spans="3:3" ht="15" hidden="1" x14ac:dyDescent="0.25">
      <c r="C1116" s="171"/>
    </row>
    <row r="1117" spans="3:3" ht="15" hidden="1" x14ac:dyDescent="0.25">
      <c r="C1117" s="171"/>
    </row>
    <row r="1118" spans="3:3" ht="15" hidden="1" x14ac:dyDescent="0.25">
      <c r="C1118" s="171"/>
    </row>
    <row r="1119" spans="3:3" ht="15" hidden="1" x14ac:dyDescent="0.25">
      <c r="C1119" s="171"/>
    </row>
    <row r="1120" spans="3:3" ht="15" hidden="1" x14ac:dyDescent="0.25">
      <c r="C1120" s="171"/>
    </row>
    <row r="1121" spans="3:3" ht="15" hidden="1" x14ac:dyDescent="0.25">
      <c r="C1121" s="171"/>
    </row>
    <row r="1122" spans="3:3" ht="15" hidden="1" x14ac:dyDescent="0.25">
      <c r="C1122" s="171"/>
    </row>
    <row r="1123" spans="3:3" ht="15" hidden="1" x14ac:dyDescent="0.25">
      <c r="C1123" s="171"/>
    </row>
    <row r="1124" spans="3:3" ht="15" hidden="1" x14ac:dyDescent="0.25">
      <c r="C1124" s="171"/>
    </row>
    <row r="1125" spans="3:3" ht="15" hidden="1" x14ac:dyDescent="0.25">
      <c r="C1125" s="171"/>
    </row>
    <row r="1126" spans="3:3" ht="15" hidden="1" x14ac:dyDescent="0.25">
      <c r="C1126" s="171"/>
    </row>
    <row r="1127" spans="3:3" ht="15" hidden="1" x14ac:dyDescent="0.25">
      <c r="C1127" s="171"/>
    </row>
    <row r="1128" spans="3:3" ht="15" hidden="1" x14ac:dyDescent="0.25">
      <c r="C1128" s="171"/>
    </row>
    <row r="1129" spans="3:3" ht="15" hidden="1" x14ac:dyDescent="0.25">
      <c r="C1129" s="171"/>
    </row>
    <row r="1130" spans="3:3" ht="15" hidden="1" x14ac:dyDescent="0.25">
      <c r="C1130" s="171"/>
    </row>
    <row r="1131" spans="3:3" ht="15" hidden="1" x14ac:dyDescent="0.25">
      <c r="C1131" s="171"/>
    </row>
    <row r="1132" spans="3:3" ht="15" hidden="1" x14ac:dyDescent="0.25">
      <c r="C1132" s="171"/>
    </row>
    <row r="1133" spans="3:3" ht="15" hidden="1" x14ac:dyDescent="0.25">
      <c r="C1133" s="171"/>
    </row>
    <row r="1134" spans="3:3" ht="15" hidden="1" x14ac:dyDescent="0.25">
      <c r="C1134" s="171"/>
    </row>
    <row r="1135" spans="3:3" ht="15" hidden="1" x14ac:dyDescent="0.25">
      <c r="C1135" s="171"/>
    </row>
    <row r="1136" spans="3:3" ht="15" hidden="1" x14ac:dyDescent="0.25">
      <c r="C1136" s="171"/>
    </row>
    <row r="1137" spans="3:3" ht="15" hidden="1" x14ac:dyDescent="0.25">
      <c r="C1137" s="171"/>
    </row>
    <row r="1138" spans="3:3" ht="15" hidden="1" x14ac:dyDescent="0.25">
      <c r="C1138" s="171"/>
    </row>
    <row r="1139" spans="3:3" ht="15" hidden="1" x14ac:dyDescent="0.25">
      <c r="C1139" s="171"/>
    </row>
    <row r="1140" spans="3:3" ht="15" hidden="1" x14ac:dyDescent="0.25">
      <c r="C1140" s="171"/>
    </row>
    <row r="1141" spans="3:3" ht="15" hidden="1" x14ac:dyDescent="0.25">
      <c r="C1141" s="171"/>
    </row>
    <row r="1142" spans="3:3" ht="15" hidden="1" x14ac:dyDescent="0.25">
      <c r="C1142" s="171"/>
    </row>
    <row r="1143" spans="3:3" ht="15" hidden="1" x14ac:dyDescent="0.25">
      <c r="C1143" s="171"/>
    </row>
    <row r="1144" spans="3:3" ht="15" hidden="1" x14ac:dyDescent="0.25">
      <c r="C1144" s="171"/>
    </row>
    <row r="1145" spans="3:3" ht="15" hidden="1" x14ac:dyDescent="0.25">
      <c r="C1145" s="171"/>
    </row>
    <row r="1146" spans="3:3" ht="15" hidden="1" x14ac:dyDescent="0.25">
      <c r="C1146" s="171"/>
    </row>
    <row r="1147" spans="3:3" ht="15" hidden="1" x14ac:dyDescent="0.25">
      <c r="C1147" s="171"/>
    </row>
    <row r="1148" spans="3:3" ht="15" hidden="1" x14ac:dyDescent="0.25">
      <c r="C1148" s="171"/>
    </row>
    <row r="1149" spans="3:3" ht="15" hidden="1" x14ac:dyDescent="0.25">
      <c r="C1149" s="171"/>
    </row>
    <row r="1150" spans="3:3" ht="15" hidden="1" x14ac:dyDescent="0.25">
      <c r="C1150" s="171"/>
    </row>
    <row r="1151" spans="3:3" ht="15" hidden="1" x14ac:dyDescent="0.25">
      <c r="C1151" s="171"/>
    </row>
    <row r="1152" spans="3:3" ht="15" hidden="1" x14ac:dyDescent="0.25">
      <c r="C1152" s="171"/>
    </row>
    <row r="1153" spans="3:3" ht="15" hidden="1" x14ac:dyDescent="0.25">
      <c r="C1153" s="171"/>
    </row>
    <row r="1154" spans="3:3" ht="15" hidden="1" x14ac:dyDescent="0.25">
      <c r="C1154" s="171"/>
    </row>
    <row r="1155" spans="3:3" ht="15" hidden="1" x14ac:dyDescent="0.25">
      <c r="C1155" s="171"/>
    </row>
    <row r="1156" spans="3:3" ht="15" hidden="1" x14ac:dyDescent="0.25">
      <c r="C1156" s="171"/>
    </row>
    <row r="1157" spans="3:3" ht="15" hidden="1" x14ac:dyDescent="0.25">
      <c r="C1157" s="171"/>
    </row>
    <row r="1158" spans="3:3" ht="15" hidden="1" x14ac:dyDescent="0.25">
      <c r="C1158" s="171"/>
    </row>
    <row r="1159" spans="3:3" ht="15" hidden="1" x14ac:dyDescent="0.25">
      <c r="C1159" s="171"/>
    </row>
    <row r="1160" spans="3:3" ht="15" hidden="1" x14ac:dyDescent="0.25">
      <c r="C1160" s="171"/>
    </row>
    <row r="1161" spans="3:3" ht="15" hidden="1" x14ac:dyDescent="0.25">
      <c r="C1161" s="171"/>
    </row>
    <row r="1162" spans="3:3" ht="15" hidden="1" x14ac:dyDescent="0.25">
      <c r="C1162" s="171"/>
    </row>
    <row r="1163" spans="3:3" ht="15" hidden="1" x14ac:dyDescent="0.25">
      <c r="C1163" s="171"/>
    </row>
    <row r="1164" spans="3:3" ht="15" hidden="1" x14ac:dyDescent="0.25">
      <c r="C1164" s="171"/>
    </row>
    <row r="1165" spans="3:3" ht="15" hidden="1" x14ac:dyDescent="0.25">
      <c r="C1165" s="171"/>
    </row>
    <row r="1166" spans="3:3" ht="15" hidden="1" x14ac:dyDescent="0.25">
      <c r="C1166" s="171"/>
    </row>
    <row r="1167" spans="3:3" ht="15" hidden="1" x14ac:dyDescent="0.25">
      <c r="C1167" s="171"/>
    </row>
    <row r="1168" spans="3:3" ht="15" hidden="1" x14ac:dyDescent="0.25">
      <c r="C1168" s="171"/>
    </row>
    <row r="1169" spans="3:3" ht="15" hidden="1" x14ac:dyDescent="0.25">
      <c r="C1169" s="171"/>
    </row>
    <row r="1170" spans="3:3" ht="15" hidden="1" x14ac:dyDescent="0.25">
      <c r="C1170" s="171"/>
    </row>
    <row r="1171" spans="3:3" ht="15" hidden="1" x14ac:dyDescent="0.25">
      <c r="C1171" s="171"/>
    </row>
    <row r="1172" spans="3:3" ht="15" hidden="1" x14ac:dyDescent="0.25">
      <c r="C1172" s="171"/>
    </row>
    <row r="1173" spans="3:3" ht="15" hidden="1" x14ac:dyDescent="0.25">
      <c r="C1173" s="171"/>
    </row>
    <row r="1174" spans="3:3" ht="15" hidden="1" x14ac:dyDescent="0.25">
      <c r="C1174" s="171"/>
    </row>
    <row r="1175" spans="3:3" ht="15" hidden="1" x14ac:dyDescent="0.25">
      <c r="C1175" s="171"/>
    </row>
    <row r="1176" spans="3:3" ht="15" hidden="1" x14ac:dyDescent="0.25">
      <c r="C1176" s="171"/>
    </row>
    <row r="1177" spans="3:3" ht="15" hidden="1" x14ac:dyDescent="0.25">
      <c r="C1177" s="171"/>
    </row>
    <row r="1178" spans="3:3" ht="15" hidden="1" x14ac:dyDescent="0.25">
      <c r="C1178" s="171"/>
    </row>
    <row r="1179" spans="3:3" ht="15" hidden="1" x14ac:dyDescent="0.25">
      <c r="C1179" s="171"/>
    </row>
    <row r="1180" spans="3:3" ht="15" hidden="1" x14ac:dyDescent="0.25">
      <c r="C1180" s="171"/>
    </row>
    <row r="1181" spans="3:3" ht="15" hidden="1" x14ac:dyDescent="0.25">
      <c r="C1181" s="171"/>
    </row>
    <row r="1182" spans="3:3" ht="15" hidden="1" x14ac:dyDescent="0.25">
      <c r="C1182" s="171"/>
    </row>
    <row r="1183" spans="3:3" ht="15" hidden="1" x14ac:dyDescent="0.25">
      <c r="C1183" s="171"/>
    </row>
    <row r="1184" spans="3:3" ht="15" hidden="1" x14ac:dyDescent="0.25">
      <c r="C1184" s="171"/>
    </row>
    <row r="1185" spans="3:3" ht="15" hidden="1" x14ac:dyDescent="0.25">
      <c r="C1185" s="171"/>
    </row>
    <row r="1186" spans="3:3" ht="15" hidden="1" x14ac:dyDescent="0.25">
      <c r="C1186" s="171"/>
    </row>
    <row r="1187" spans="3:3" ht="15" hidden="1" x14ac:dyDescent="0.25">
      <c r="C1187" s="171"/>
    </row>
    <row r="1188" spans="3:3" ht="15" hidden="1" x14ac:dyDescent="0.25">
      <c r="C1188" s="171"/>
    </row>
    <row r="1189" spans="3:3" ht="15" hidden="1" x14ac:dyDescent="0.25">
      <c r="C1189" s="171"/>
    </row>
    <row r="1190" spans="3:3" ht="15" hidden="1" x14ac:dyDescent="0.25">
      <c r="C1190" s="171"/>
    </row>
    <row r="1191" spans="3:3" ht="15" hidden="1" x14ac:dyDescent="0.25">
      <c r="C1191" s="171"/>
    </row>
    <row r="1192" spans="3:3" ht="15" hidden="1" x14ac:dyDescent="0.25">
      <c r="C1192" s="171"/>
    </row>
    <row r="1193" spans="3:3" ht="15" hidden="1" x14ac:dyDescent="0.25">
      <c r="C1193" s="171"/>
    </row>
    <row r="1194" spans="3:3" ht="15" hidden="1" x14ac:dyDescent="0.25">
      <c r="C1194" s="171"/>
    </row>
    <row r="1195" spans="3:3" ht="15" hidden="1" x14ac:dyDescent="0.25">
      <c r="C1195" s="171"/>
    </row>
    <row r="1196" spans="3:3" ht="15" hidden="1" x14ac:dyDescent="0.25">
      <c r="C1196" s="171"/>
    </row>
    <row r="1197" spans="3:3" ht="15" hidden="1" x14ac:dyDescent="0.25">
      <c r="C1197" s="171"/>
    </row>
    <row r="1198" spans="3:3" ht="15" hidden="1" x14ac:dyDescent="0.25">
      <c r="C1198" s="171"/>
    </row>
    <row r="1199" spans="3:3" ht="15" hidden="1" x14ac:dyDescent="0.25">
      <c r="C1199" s="171"/>
    </row>
    <row r="1200" spans="3:3" ht="15" hidden="1" x14ac:dyDescent="0.25">
      <c r="C1200" s="171"/>
    </row>
    <row r="1201" spans="3:3" ht="15" hidden="1" x14ac:dyDescent="0.25">
      <c r="C1201" s="171"/>
    </row>
    <row r="1202" spans="3:3" ht="15" hidden="1" x14ac:dyDescent="0.25">
      <c r="C1202" s="171"/>
    </row>
    <row r="1203" spans="3:3" ht="15" hidden="1" x14ac:dyDescent="0.25">
      <c r="C1203" s="171"/>
    </row>
    <row r="1204" spans="3:3" ht="15" hidden="1" x14ac:dyDescent="0.25">
      <c r="C1204" s="171"/>
    </row>
    <row r="1205" spans="3:3" ht="15" hidden="1" x14ac:dyDescent="0.25">
      <c r="C1205" s="171"/>
    </row>
    <row r="1206" spans="3:3" ht="15" hidden="1" x14ac:dyDescent="0.25">
      <c r="C1206" s="171"/>
    </row>
    <row r="1207" spans="3:3" ht="15" hidden="1" x14ac:dyDescent="0.25">
      <c r="C1207" s="171"/>
    </row>
    <row r="1208" spans="3:3" ht="15" hidden="1" x14ac:dyDescent="0.25">
      <c r="C1208" s="171"/>
    </row>
    <row r="1209" spans="3:3" ht="15" hidden="1" x14ac:dyDescent="0.25">
      <c r="C1209" s="171"/>
    </row>
    <row r="1210" spans="3:3" ht="15" hidden="1" x14ac:dyDescent="0.25">
      <c r="C1210" s="171"/>
    </row>
    <row r="1211" spans="3:3" ht="15" hidden="1" x14ac:dyDescent="0.25">
      <c r="C1211" s="171"/>
    </row>
    <row r="1212" spans="3:3" ht="15" hidden="1" x14ac:dyDescent="0.25">
      <c r="C1212" s="171"/>
    </row>
    <row r="1213" spans="3:3" ht="15" hidden="1" x14ac:dyDescent="0.25">
      <c r="C1213" s="171"/>
    </row>
    <row r="1214" spans="3:3" ht="15" hidden="1" x14ac:dyDescent="0.25">
      <c r="C1214" s="171"/>
    </row>
    <row r="1215" spans="3:3" ht="15" hidden="1" x14ac:dyDescent="0.25">
      <c r="C1215" s="171"/>
    </row>
    <row r="1216" spans="3:3" ht="15" hidden="1" x14ac:dyDescent="0.25">
      <c r="C1216" s="171"/>
    </row>
    <row r="1217" spans="3:3" ht="15" hidden="1" x14ac:dyDescent="0.25">
      <c r="C1217" s="171"/>
    </row>
    <row r="1218" spans="3:3" ht="15" hidden="1" x14ac:dyDescent="0.25">
      <c r="C1218" s="171"/>
    </row>
    <row r="1219" spans="3:3" ht="15" hidden="1" x14ac:dyDescent="0.25">
      <c r="C1219" s="171"/>
    </row>
    <row r="1220" spans="3:3" ht="15" hidden="1" x14ac:dyDescent="0.25">
      <c r="C1220" s="171"/>
    </row>
    <row r="1221" spans="3:3" ht="15" hidden="1" x14ac:dyDescent="0.25">
      <c r="C1221" s="171"/>
    </row>
    <row r="1222" spans="3:3" ht="15" hidden="1" x14ac:dyDescent="0.25">
      <c r="C1222" s="171"/>
    </row>
    <row r="1223" spans="3:3" ht="15" hidden="1" x14ac:dyDescent="0.25">
      <c r="C1223" s="171"/>
    </row>
    <row r="1224" spans="3:3" ht="15" hidden="1" x14ac:dyDescent="0.25">
      <c r="C1224" s="171"/>
    </row>
    <row r="1225" spans="3:3" ht="15" hidden="1" x14ac:dyDescent="0.25">
      <c r="C1225" s="171"/>
    </row>
    <row r="1226" spans="3:3" ht="15" hidden="1" x14ac:dyDescent="0.25">
      <c r="C1226" s="171"/>
    </row>
    <row r="1227" spans="3:3" ht="15" hidden="1" x14ac:dyDescent="0.25">
      <c r="C1227" s="171"/>
    </row>
    <row r="1228" spans="3:3" ht="15" hidden="1" x14ac:dyDescent="0.25">
      <c r="C1228" s="171"/>
    </row>
    <row r="1229" spans="3:3" ht="15" hidden="1" x14ac:dyDescent="0.25">
      <c r="C1229" s="171"/>
    </row>
    <row r="1230" spans="3:3" ht="15" hidden="1" x14ac:dyDescent="0.25">
      <c r="C1230" s="171"/>
    </row>
    <row r="1231" spans="3:3" ht="15" hidden="1" x14ac:dyDescent="0.25">
      <c r="C1231" s="171"/>
    </row>
    <row r="1232" spans="3:3" ht="15" hidden="1" x14ac:dyDescent="0.25">
      <c r="C1232" s="171"/>
    </row>
    <row r="1233" spans="3:3" ht="15" hidden="1" x14ac:dyDescent="0.25">
      <c r="C1233" s="171"/>
    </row>
    <row r="1234" spans="3:3" ht="15" hidden="1" x14ac:dyDescent="0.25">
      <c r="C1234" s="171"/>
    </row>
    <row r="1235" spans="3:3" ht="15" hidden="1" x14ac:dyDescent="0.25">
      <c r="C1235" s="171"/>
    </row>
    <row r="1236" spans="3:3" ht="15" hidden="1" x14ac:dyDescent="0.25">
      <c r="C1236" s="171"/>
    </row>
    <row r="1237" spans="3:3" ht="15" hidden="1" x14ac:dyDescent="0.25">
      <c r="C1237" s="171"/>
    </row>
    <row r="1238" spans="3:3" ht="15" hidden="1" x14ac:dyDescent="0.25">
      <c r="C1238" s="171"/>
    </row>
    <row r="1239" spans="3:3" ht="15" hidden="1" x14ac:dyDescent="0.25">
      <c r="C1239" s="171"/>
    </row>
    <row r="1240" spans="3:3" ht="15" hidden="1" x14ac:dyDescent="0.25">
      <c r="C1240" s="171"/>
    </row>
    <row r="1241" spans="3:3" ht="15" hidden="1" x14ac:dyDescent="0.25">
      <c r="C1241" s="171"/>
    </row>
    <row r="1242" spans="3:3" ht="15" hidden="1" x14ac:dyDescent="0.25">
      <c r="C1242" s="171"/>
    </row>
    <row r="1243" spans="3:3" ht="15" hidden="1" x14ac:dyDescent="0.25">
      <c r="C1243" s="171"/>
    </row>
    <row r="1244" spans="3:3" ht="15" hidden="1" x14ac:dyDescent="0.25">
      <c r="C1244" s="171"/>
    </row>
    <row r="1245" spans="3:3" ht="15" hidden="1" x14ac:dyDescent="0.25">
      <c r="C1245" s="171"/>
    </row>
    <row r="1246" spans="3:3" ht="15" hidden="1" x14ac:dyDescent="0.25">
      <c r="C1246" s="171"/>
    </row>
    <row r="1247" spans="3:3" ht="15" hidden="1" x14ac:dyDescent="0.25">
      <c r="C1247" s="171"/>
    </row>
    <row r="1248" spans="3:3" ht="15" hidden="1" x14ac:dyDescent="0.25">
      <c r="C1248" s="171"/>
    </row>
    <row r="1249" spans="3:3" ht="15" hidden="1" x14ac:dyDescent="0.25">
      <c r="C1249" s="171"/>
    </row>
    <row r="1250" spans="3:3" ht="15" hidden="1" x14ac:dyDescent="0.25">
      <c r="C1250" s="171"/>
    </row>
    <row r="1251" spans="3:3" ht="15" hidden="1" x14ac:dyDescent="0.25">
      <c r="C1251" s="171"/>
    </row>
    <row r="1252" spans="3:3" ht="15" hidden="1" x14ac:dyDescent="0.25">
      <c r="C1252" s="171"/>
    </row>
    <row r="1253" spans="3:3" ht="15" hidden="1" x14ac:dyDescent="0.25">
      <c r="C1253" s="171"/>
    </row>
    <row r="1254" spans="3:3" ht="15" hidden="1" x14ac:dyDescent="0.25">
      <c r="C1254" s="171"/>
    </row>
    <row r="1255" spans="3:3" ht="15" hidden="1" x14ac:dyDescent="0.25">
      <c r="C1255" s="171"/>
    </row>
    <row r="1256" spans="3:3" ht="15" hidden="1" x14ac:dyDescent="0.25">
      <c r="C1256" s="171"/>
    </row>
    <row r="1257" spans="3:3" ht="15" hidden="1" x14ac:dyDescent="0.25">
      <c r="C1257" s="171"/>
    </row>
    <row r="1258" spans="3:3" ht="15" hidden="1" x14ac:dyDescent="0.25">
      <c r="C1258" s="171"/>
    </row>
    <row r="1259" spans="3:3" ht="15" hidden="1" x14ac:dyDescent="0.25">
      <c r="C1259" s="171"/>
    </row>
    <row r="1260" spans="3:3" ht="15" hidden="1" x14ac:dyDescent="0.25">
      <c r="C1260" s="171"/>
    </row>
    <row r="1261" spans="3:3" ht="15" hidden="1" x14ac:dyDescent="0.25">
      <c r="C1261" s="171"/>
    </row>
    <row r="1262" spans="3:3" ht="15" hidden="1" x14ac:dyDescent="0.25">
      <c r="C1262" s="171"/>
    </row>
    <row r="1263" spans="3:3" ht="15" hidden="1" x14ac:dyDescent="0.25">
      <c r="C1263" s="171"/>
    </row>
    <row r="1264" spans="3:3" ht="15" hidden="1" x14ac:dyDescent="0.25">
      <c r="C1264" s="171"/>
    </row>
    <row r="1265" spans="3:3" ht="15" hidden="1" x14ac:dyDescent="0.25">
      <c r="C1265" s="171"/>
    </row>
    <row r="1266" spans="3:3" ht="15" hidden="1" x14ac:dyDescent="0.25">
      <c r="C1266" s="171"/>
    </row>
    <row r="1267" spans="3:3" ht="15" hidden="1" x14ac:dyDescent="0.25"/>
    <row r="1268" spans="3:3" ht="15" hidden="1" x14ac:dyDescent="0.25"/>
    <row r="1269" spans="3:3" ht="15" hidden="1" x14ac:dyDescent="0.25"/>
    <row r="1270" spans="3:3" ht="15" hidden="1" x14ac:dyDescent="0.25"/>
    <row r="1271" spans="3:3" ht="15" hidden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</sheetData>
  <mergeCells count="4">
    <mergeCell ref="B9:F9"/>
    <mergeCell ref="H9:L9"/>
    <mergeCell ref="B1:F1"/>
    <mergeCell ref="B2:F2"/>
  </mergeCells>
  <dataValidations count="1">
    <dataValidation type="list" allowBlank="1" showInputMessage="1" showErrorMessage="1" sqref="H10 B10:B13" xr:uid="{815C55CA-6DC7-45BC-AB80-D89003F00619}">
      <formula1>$B$10:$F$10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BB51-9C27-48F7-A0D4-10AC66215ADF}">
  <sheetPr codeName="Hoja19"/>
  <dimension ref="A1:AD16"/>
  <sheetViews>
    <sheetView workbookViewId="0">
      <selection activeCell="E8" sqref="E8"/>
    </sheetView>
  </sheetViews>
  <sheetFormatPr baseColWidth="10" defaultColWidth="11.85546875" defaultRowHeight="15" x14ac:dyDescent="0.25"/>
  <cols>
    <col min="1" max="2" width="11.85546875" style="171"/>
    <col min="3" max="3" width="27.7109375" style="171" bestFit="1" customWidth="1"/>
    <col min="4" max="4" width="11.85546875" style="171"/>
    <col min="5" max="5" width="14.42578125" style="171" bestFit="1" customWidth="1"/>
    <col min="6" max="9" width="13.42578125" style="171" bestFit="1" customWidth="1"/>
    <col min="10" max="12" width="11.85546875" style="171"/>
    <col min="13" max="13" width="13.42578125" style="171" bestFit="1" customWidth="1"/>
    <col min="14" max="16384" width="11.85546875" style="171"/>
  </cols>
  <sheetData>
    <row r="1" spans="1:30" customFormat="1" x14ac:dyDescent="0.25">
      <c r="A1" s="238"/>
      <c r="B1" s="254"/>
      <c r="C1" s="237"/>
      <c r="D1" s="254"/>
      <c r="E1" s="255"/>
      <c r="F1" s="255"/>
      <c r="G1" s="255"/>
      <c r="H1" s="237"/>
      <c r="I1" s="237"/>
      <c r="J1" s="254"/>
      <c r="K1" s="237"/>
      <c r="L1" s="237"/>
      <c r="M1" s="237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2" spans="1:30" customFormat="1" ht="21" x14ac:dyDescent="0.35">
      <c r="A2" s="238"/>
      <c r="B2" s="254"/>
      <c r="C2" s="606" t="s">
        <v>178</v>
      </c>
      <c r="D2" s="606"/>
      <c r="E2" s="606"/>
      <c r="F2" s="606"/>
      <c r="G2" s="606"/>
      <c r="H2" s="606"/>
      <c r="I2" s="606"/>
      <c r="J2" s="606"/>
      <c r="K2" s="606"/>
      <c r="L2" s="606"/>
      <c r="M2" s="237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0" customFormat="1" ht="15.75" x14ac:dyDescent="0.25">
      <c r="A3" s="238"/>
      <c r="B3" s="254"/>
      <c r="C3" s="607">
        <v>45900</v>
      </c>
      <c r="D3" s="607"/>
      <c r="E3" s="607"/>
      <c r="F3" s="607"/>
      <c r="G3" s="607"/>
      <c r="H3" s="607"/>
      <c r="I3" s="607"/>
      <c r="J3" s="607"/>
      <c r="K3" s="607"/>
      <c r="L3" s="607"/>
      <c r="M3" s="237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1:30" customFormat="1" x14ac:dyDescent="0.25">
      <c r="A4" s="238"/>
      <c r="B4" s="254"/>
      <c r="C4" s="237"/>
      <c r="D4" s="254"/>
      <c r="E4" s="255"/>
      <c r="F4" s="255"/>
      <c r="G4" s="255"/>
      <c r="H4" s="237"/>
      <c r="I4" s="237"/>
      <c r="J4" s="257"/>
      <c r="K4" s="237"/>
      <c r="L4" s="237"/>
      <c r="M4" s="237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0" customFormat="1" x14ac:dyDescent="0.25">
      <c r="A5" s="469" t="s">
        <v>399</v>
      </c>
      <c r="B5" s="469" t="s">
        <v>27</v>
      </c>
      <c r="C5" s="470" t="s">
        <v>28</v>
      </c>
      <c r="D5" s="470" t="s">
        <v>29</v>
      </c>
      <c r="E5" s="470" t="s">
        <v>141</v>
      </c>
      <c r="F5" s="470" t="s">
        <v>30</v>
      </c>
      <c r="G5" s="470" t="s">
        <v>31</v>
      </c>
      <c r="H5" s="470" t="s">
        <v>149</v>
      </c>
      <c r="I5" s="470" t="s">
        <v>150</v>
      </c>
      <c r="J5" s="470" t="s">
        <v>32</v>
      </c>
      <c r="K5" s="470" t="s">
        <v>33</v>
      </c>
      <c r="L5" s="470" t="s">
        <v>34</v>
      </c>
      <c r="M5" s="470" t="s">
        <v>35</v>
      </c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</row>
    <row r="6" spans="1:30" customFormat="1" ht="20.45" customHeight="1" x14ac:dyDescent="0.25">
      <c r="A6" s="653" t="s">
        <v>634</v>
      </c>
      <c r="B6" s="667" t="s">
        <v>785</v>
      </c>
      <c r="C6" s="669" t="s">
        <v>360</v>
      </c>
      <c r="D6" s="490" t="s">
        <v>36</v>
      </c>
      <c r="E6" s="491">
        <v>1604800000</v>
      </c>
      <c r="F6" s="492">
        <v>1604800000</v>
      </c>
      <c r="G6" s="491">
        <v>0</v>
      </c>
      <c r="H6" s="491">
        <v>0</v>
      </c>
      <c r="I6" s="492">
        <v>0</v>
      </c>
      <c r="J6" s="491">
        <v>0</v>
      </c>
      <c r="K6" s="491">
        <v>0</v>
      </c>
      <c r="L6" s="491">
        <v>0</v>
      </c>
      <c r="M6" s="491">
        <v>0</v>
      </c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</row>
    <row r="7" spans="1:30" customFormat="1" ht="20.45" customHeight="1" x14ac:dyDescent="0.25">
      <c r="A7" s="653"/>
      <c r="B7" s="668"/>
      <c r="C7" s="670"/>
      <c r="D7" s="490" t="s">
        <v>877</v>
      </c>
      <c r="E7" s="491">
        <v>9382617</v>
      </c>
      <c r="F7" s="492">
        <v>9382617</v>
      </c>
      <c r="G7" s="491">
        <v>0</v>
      </c>
      <c r="H7" s="491">
        <v>0</v>
      </c>
      <c r="I7" s="492">
        <v>0</v>
      </c>
      <c r="J7" s="491">
        <v>0</v>
      </c>
      <c r="K7" s="491">
        <v>0</v>
      </c>
      <c r="L7" s="491">
        <v>0</v>
      </c>
      <c r="M7" s="491">
        <v>0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</row>
    <row r="8" spans="1:30" customFormat="1" x14ac:dyDescent="0.25">
      <c r="A8" s="653"/>
      <c r="B8" s="661" t="s">
        <v>786</v>
      </c>
      <c r="C8" s="664" t="s">
        <v>555</v>
      </c>
      <c r="D8" s="490" t="s">
        <v>36</v>
      </c>
      <c r="E8" s="491">
        <v>941400000</v>
      </c>
      <c r="F8" s="492">
        <v>941400000</v>
      </c>
      <c r="G8" s="491">
        <v>0</v>
      </c>
      <c r="H8" s="491">
        <v>0</v>
      </c>
      <c r="I8" s="492">
        <v>0</v>
      </c>
      <c r="J8" s="491">
        <v>0</v>
      </c>
      <c r="K8" s="491">
        <v>0</v>
      </c>
      <c r="L8" s="491">
        <v>0</v>
      </c>
      <c r="M8" s="491">
        <v>0</v>
      </c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30" customFormat="1" x14ac:dyDescent="0.25">
      <c r="A9" s="653"/>
      <c r="B9" s="662"/>
      <c r="C9" s="665"/>
      <c r="D9" s="490" t="s">
        <v>788</v>
      </c>
      <c r="E9" s="491">
        <v>955200000</v>
      </c>
      <c r="F9" s="492">
        <v>0</v>
      </c>
      <c r="G9" s="491">
        <v>955200000</v>
      </c>
      <c r="H9" s="491">
        <v>0</v>
      </c>
      <c r="I9" s="492">
        <v>955200000</v>
      </c>
      <c r="J9" s="491">
        <v>0</v>
      </c>
      <c r="K9" s="491">
        <v>0</v>
      </c>
      <c r="L9" s="491">
        <v>0</v>
      </c>
      <c r="M9" s="491">
        <v>955200000</v>
      </c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30" customFormat="1" x14ac:dyDescent="0.25">
      <c r="A10" s="653"/>
      <c r="B10" s="662"/>
      <c r="C10" s="665"/>
      <c r="D10" s="490" t="s">
        <v>877</v>
      </c>
      <c r="E10" s="491">
        <v>11303589</v>
      </c>
      <c r="F10" s="492">
        <v>11303589</v>
      </c>
      <c r="G10" s="491">
        <v>0</v>
      </c>
      <c r="H10" s="491">
        <v>0</v>
      </c>
      <c r="I10" s="492">
        <v>0</v>
      </c>
      <c r="J10" s="491">
        <v>0</v>
      </c>
      <c r="K10" s="491">
        <v>0</v>
      </c>
      <c r="L10" s="491">
        <v>0</v>
      </c>
      <c r="M10" s="491">
        <v>0</v>
      </c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30" customFormat="1" x14ac:dyDescent="0.25">
      <c r="A11" s="653"/>
      <c r="B11" s="663"/>
      <c r="C11" s="666"/>
      <c r="D11" s="490" t="s">
        <v>160</v>
      </c>
      <c r="E11" s="491">
        <v>116537238</v>
      </c>
      <c r="F11" s="492">
        <v>0</v>
      </c>
      <c r="G11" s="491">
        <v>116537238</v>
      </c>
      <c r="H11" s="491">
        <v>0</v>
      </c>
      <c r="I11" s="492">
        <v>116537238</v>
      </c>
      <c r="J11" s="491">
        <v>0</v>
      </c>
      <c r="K11" s="491">
        <v>0</v>
      </c>
      <c r="L11" s="491">
        <v>0</v>
      </c>
      <c r="M11" s="491">
        <v>116537238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</row>
    <row r="12" spans="1:30" customFormat="1" x14ac:dyDescent="0.25">
      <c r="A12" s="653"/>
      <c r="B12" s="667" t="s">
        <v>787</v>
      </c>
      <c r="C12" s="669" t="s">
        <v>469</v>
      </c>
      <c r="D12" s="490" t="s">
        <v>36</v>
      </c>
      <c r="E12" s="491">
        <v>2469240000</v>
      </c>
      <c r="F12" s="492">
        <v>2469240000</v>
      </c>
      <c r="G12" s="491">
        <v>0</v>
      </c>
      <c r="H12" s="491">
        <v>0</v>
      </c>
      <c r="I12" s="492">
        <v>0</v>
      </c>
      <c r="J12" s="491">
        <v>0</v>
      </c>
      <c r="K12" s="491">
        <v>0</v>
      </c>
      <c r="L12" s="491">
        <v>0</v>
      </c>
      <c r="M12" s="490">
        <v>0</v>
      </c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</row>
    <row r="13" spans="1:30" customFormat="1" x14ac:dyDescent="0.25">
      <c r="A13" s="589"/>
      <c r="B13" s="668"/>
      <c r="C13" s="670"/>
      <c r="D13" s="490" t="s">
        <v>877</v>
      </c>
      <c r="E13" s="491">
        <v>14984684</v>
      </c>
      <c r="F13" s="492">
        <v>14984684</v>
      </c>
      <c r="G13" s="491">
        <v>0</v>
      </c>
      <c r="H13" s="491">
        <v>0</v>
      </c>
      <c r="I13" s="492">
        <v>0</v>
      </c>
      <c r="J13" s="491">
        <v>0</v>
      </c>
      <c r="K13" s="491">
        <v>0</v>
      </c>
      <c r="L13" s="491">
        <v>0</v>
      </c>
      <c r="M13" s="490">
        <v>0</v>
      </c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</row>
    <row r="14" spans="1:30" customFormat="1" hidden="1" x14ac:dyDescent="0.25">
      <c r="A14" s="496"/>
      <c r="B14" s="496">
        <v>3</v>
      </c>
      <c r="C14" s="496" t="s">
        <v>386</v>
      </c>
      <c r="D14" s="496">
        <v>0</v>
      </c>
      <c r="E14" s="496">
        <v>6122848128</v>
      </c>
      <c r="F14" s="496">
        <v>5051110890</v>
      </c>
      <c r="G14" s="496">
        <v>1071737238</v>
      </c>
      <c r="H14" s="496">
        <v>0</v>
      </c>
      <c r="I14" s="496">
        <v>1071737238</v>
      </c>
      <c r="J14" s="496">
        <v>0</v>
      </c>
      <c r="K14" s="496">
        <v>0</v>
      </c>
      <c r="L14" s="496">
        <v>0</v>
      </c>
      <c r="M14" s="496">
        <v>1071737238</v>
      </c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</row>
    <row r="15" spans="1:30" customFormat="1" ht="15.75" thickBot="1" x14ac:dyDescent="0.3">
      <c r="A15" s="471"/>
      <c r="B15" s="471">
        <v>3</v>
      </c>
      <c r="C15" s="472"/>
      <c r="D15" s="488">
        <v>0</v>
      </c>
      <c r="E15" s="488">
        <v>6122848128</v>
      </c>
      <c r="F15" s="488">
        <v>5051110890</v>
      </c>
      <c r="G15" s="488">
        <v>1071737238</v>
      </c>
      <c r="H15" s="488">
        <v>0</v>
      </c>
      <c r="I15" s="488">
        <v>1071737238</v>
      </c>
      <c r="J15" s="488">
        <v>0</v>
      </c>
      <c r="K15" s="488">
        <v>0</v>
      </c>
      <c r="L15" s="488">
        <v>0</v>
      </c>
      <c r="M15" s="488">
        <v>1071737238</v>
      </c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</row>
    <row r="16" spans="1:30" customFormat="1" x14ac:dyDescent="0.25">
      <c r="A16" s="238"/>
      <c r="B16" s="258"/>
      <c r="C16" s="259"/>
      <c r="D16" s="249"/>
      <c r="E16" s="259"/>
      <c r="F16" s="260"/>
      <c r="G16" s="259"/>
      <c r="H16" s="259"/>
      <c r="I16" s="171"/>
      <c r="J16" s="259"/>
      <c r="K16" s="259"/>
      <c r="L16" s="259"/>
      <c r="M16" s="259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</row>
  </sheetData>
  <mergeCells count="9">
    <mergeCell ref="C2:L2"/>
    <mergeCell ref="C3:L3"/>
    <mergeCell ref="A6:A12"/>
    <mergeCell ref="B8:B11"/>
    <mergeCell ref="C8:C11"/>
    <mergeCell ref="B6:B7"/>
    <mergeCell ref="C6:C7"/>
    <mergeCell ref="B12:B13"/>
    <mergeCell ref="C12:C1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C3F6-323D-4580-AC12-7A40AC9BE3AF}">
  <sheetPr codeName="Hoja20"/>
  <dimension ref="A1:O1634"/>
  <sheetViews>
    <sheetView workbookViewId="0">
      <selection activeCell="D7" sqref="D7"/>
    </sheetView>
  </sheetViews>
  <sheetFormatPr baseColWidth="10" defaultColWidth="0" defaultRowHeight="0" customHeight="1" zeroHeight="1" x14ac:dyDescent="0.25"/>
  <cols>
    <col min="1" max="1" width="0.85546875" style="171" customWidth="1"/>
    <col min="2" max="2" width="16.85546875" style="171" bestFit="1" customWidth="1"/>
    <col min="3" max="3" width="10.28515625" style="172" bestFit="1" customWidth="1"/>
    <col min="4" max="4" width="9.5703125" style="171" bestFit="1" customWidth="1"/>
    <col min="5" max="5" width="17" style="171" bestFit="1" customWidth="1"/>
    <col min="6" max="6" width="15.42578125" style="171" bestFit="1" customWidth="1"/>
    <col min="7" max="7" width="1" style="171" customWidth="1"/>
    <col min="8" max="8" width="13" style="171" hidden="1" customWidth="1"/>
    <col min="9" max="9" width="11" style="171" hidden="1" customWidth="1"/>
    <col min="10" max="10" width="12.85546875" style="171" hidden="1" customWidth="1"/>
    <col min="11" max="11" width="16" style="171" hidden="1" customWidth="1"/>
    <col min="12" max="12" width="14.85546875" style="171" hidden="1" customWidth="1"/>
    <col min="13" max="13" width="1.42578125" style="171" hidden="1" customWidth="1"/>
    <col min="14" max="14" width="0" style="171" hidden="1" customWidth="1"/>
    <col min="15" max="15" width="7.7109375" style="171" customWidth="1"/>
    <col min="16" max="16384" width="7.7109375" style="171" hidden="1"/>
  </cols>
  <sheetData>
    <row r="1" spans="2:14" ht="21" x14ac:dyDescent="0.25">
      <c r="B1" s="633" t="s">
        <v>39</v>
      </c>
      <c r="C1" s="633"/>
      <c r="D1" s="633"/>
      <c r="E1" s="633"/>
      <c r="F1" s="633"/>
      <c r="G1" s="575"/>
      <c r="H1" s="575"/>
      <c r="I1" s="575"/>
      <c r="J1" s="575"/>
      <c r="K1" s="575"/>
    </row>
    <row r="2" spans="2:14" ht="18.75" x14ac:dyDescent="0.25">
      <c r="B2" s="634">
        <v>45900</v>
      </c>
      <c r="C2" s="634"/>
      <c r="D2" s="634"/>
      <c r="E2" s="634"/>
      <c r="F2" s="634"/>
      <c r="G2" s="576"/>
      <c r="H2" s="576"/>
      <c r="I2" s="576"/>
      <c r="J2" s="576"/>
      <c r="K2" s="576"/>
    </row>
    <row r="3" spans="2:14" ht="18.75" x14ac:dyDescent="0.25">
      <c r="F3" s="345"/>
      <c r="G3" s="346"/>
    </row>
    <row r="4" spans="2:14" ht="32.25" customHeight="1" x14ac:dyDescent="0.25">
      <c r="B4" s="399" t="s">
        <v>641</v>
      </c>
      <c r="C4" s="399" t="s">
        <v>637</v>
      </c>
      <c r="D4" s="399" t="s">
        <v>54</v>
      </c>
      <c r="E4" s="399" t="s">
        <v>45</v>
      </c>
      <c r="F4" s="188"/>
      <c r="G4" s="188"/>
      <c r="H4" s="399" t="s">
        <v>404</v>
      </c>
      <c r="I4" s="399" t="s">
        <v>638</v>
      </c>
      <c r="J4" s="399" t="s">
        <v>54</v>
      </c>
      <c r="K4" s="399" t="s">
        <v>45</v>
      </c>
    </row>
    <row r="5" spans="2:14" ht="15" x14ac:dyDescent="0.25">
      <c r="B5" s="508" t="s">
        <v>390</v>
      </c>
      <c r="C5" s="509">
        <v>0</v>
      </c>
      <c r="D5" s="510">
        <v>80.240000000000009</v>
      </c>
      <c r="E5" s="511">
        <v>0</v>
      </c>
      <c r="F5" s="512"/>
      <c r="G5" s="513"/>
      <c r="H5" s="508" t="s">
        <v>391</v>
      </c>
      <c r="I5" s="509">
        <v>0</v>
      </c>
      <c r="J5" s="510">
        <v>0</v>
      </c>
      <c r="K5" s="511" t="s">
        <v>21</v>
      </c>
    </row>
    <row r="6" spans="2:14" ht="15" x14ac:dyDescent="0.25">
      <c r="B6" s="508" t="s">
        <v>392</v>
      </c>
      <c r="C6" s="509">
        <v>7</v>
      </c>
      <c r="D6" s="510">
        <v>777.43</v>
      </c>
      <c r="E6" s="511">
        <v>9440460000</v>
      </c>
      <c r="F6" s="512"/>
      <c r="G6" s="514"/>
      <c r="H6" s="508" t="s">
        <v>393</v>
      </c>
      <c r="I6" s="509">
        <v>0</v>
      </c>
      <c r="J6" s="510">
        <v>0</v>
      </c>
      <c r="K6" s="511">
        <v>0</v>
      </c>
    </row>
    <row r="7" spans="2:14" ht="15" x14ac:dyDescent="0.25">
      <c r="B7" s="397" t="s">
        <v>166</v>
      </c>
      <c r="C7" s="398">
        <v>7</v>
      </c>
      <c r="D7" s="398">
        <v>857.67</v>
      </c>
      <c r="E7" s="515">
        <v>9440460000</v>
      </c>
      <c r="F7" s="512"/>
      <c r="G7" s="516"/>
      <c r="H7" s="397" t="s">
        <v>166</v>
      </c>
      <c r="I7" s="398">
        <v>0</v>
      </c>
      <c r="J7" s="398">
        <v>0</v>
      </c>
      <c r="K7" s="515">
        <v>0</v>
      </c>
      <c r="N7" s="171" t="s">
        <v>21</v>
      </c>
    </row>
    <row r="8" spans="2:14" ht="15" x14ac:dyDescent="0.25">
      <c r="B8" s="517"/>
      <c r="C8" s="518"/>
      <c r="D8" s="518"/>
      <c r="E8" s="519"/>
      <c r="F8" s="512"/>
      <c r="G8" s="516"/>
      <c r="H8" s="517"/>
      <c r="I8" s="518"/>
      <c r="J8" s="518"/>
      <c r="K8" s="519"/>
    </row>
    <row r="9" spans="2:14" s="405" customFormat="1" ht="12.75" x14ac:dyDescent="0.2">
      <c r="B9" s="630" t="s">
        <v>641</v>
      </c>
      <c r="C9" s="631"/>
      <c r="D9" s="631"/>
      <c r="E9" s="631"/>
      <c r="F9" s="632"/>
      <c r="H9" s="630"/>
      <c r="I9" s="631"/>
      <c r="J9" s="631"/>
      <c r="K9" s="631"/>
      <c r="L9" s="632"/>
    </row>
    <row r="10" spans="2:14" s="405" customFormat="1" ht="12.75" x14ac:dyDescent="0.2">
      <c r="B10" s="406" t="s">
        <v>40</v>
      </c>
      <c r="C10" s="406" t="s">
        <v>41</v>
      </c>
      <c r="D10" s="406" t="s">
        <v>42</v>
      </c>
      <c r="E10" s="406" t="s">
        <v>43</v>
      </c>
      <c r="F10" s="407" t="s">
        <v>134</v>
      </c>
      <c r="H10" s="406" t="s">
        <v>40</v>
      </c>
      <c r="I10" s="406" t="s">
        <v>41</v>
      </c>
      <c r="J10" s="406" t="s">
        <v>42</v>
      </c>
      <c r="K10" s="406" t="s">
        <v>43</v>
      </c>
      <c r="L10" s="407" t="s">
        <v>134</v>
      </c>
    </row>
    <row r="11" spans="2:14" s="405" customFormat="1" ht="12.75" x14ac:dyDescent="0.2">
      <c r="B11" s="408" t="s">
        <v>772</v>
      </c>
      <c r="C11" s="409">
        <v>80.239999999999995</v>
      </c>
      <c r="D11" s="408" t="s">
        <v>396</v>
      </c>
      <c r="E11" s="409">
        <v>0</v>
      </c>
      <c r="F11" s="409">
        <v>1616000000</v>
      </c>
      <c r="H11" s="408"/>
      <c r="I11" s="408"/>
      <c r="J11" s="408"/>
      <c r="K11" s="409"/>
      <c r="L11" s="409"/>
    </row>
    <row r="12" spans="2:14" s="405" customFormat="1" ht="12.75" x14ac:dyDescent="0.2">
      <c r="B12" s="408" t="s">
        <v>773</v>
      </c>
      <c r="C12" s="409">
        <v>76.510000000000005</v>
      </c>
      <c r="D12" s="408" t="s">
        <v>396</v>
      </c>
      <c r="E12" s="409">
        <v>0</v>
      </c>
      <c r="F12" s="409">
        <v>1658360000</v>
      </c>
      <c r="H12" s="408"/>
      <c r="I12" s="408"/>
      <c r="J12" s="408"/>
      <c r="K12" s="409"/>
      <c r="L12" s="409"/>
    </row>
    <row r="13" spans="2:14" s="405" customFormat="1" ht="12.75" x14ac:dyDescent="0.2">
      <c r="B13" s="408" t="s">
        <v>774</v>
      </c>
      <c r="C13" s="409">
        <v>103.61</v>
      </c>
      <c r="D13" s="408" t="s">
        <v>396</v>
      </c>
      <c r="E13" s="409">
        <v>0</v>
      </c>
      <c r="F13" s="409">
        <v>2072200000</v>
      </c>
      <c r="H13" s="406" t="s">
        <v>25</v>
      </c>
      <c r="I13" s="410">
        <v>0</v>
      </c>
      <c r="J13" s="410" t="s">
        <v>21</v>
      </c>
      <c r="K13" s="410" t="s">
        <v>21</v>
      </c>
      <c r="L13" s="410">
        <v>0</v>
      </c>
    </row>
    <row r="14" spans="2:14" s="405" customFormat="1" ht="12.75" x14ac:dyDescent="0.2">
      <c r="B14" s="408" t="s">
        <v>775</v>
      </c>
      <c r="C14" s="409">
        <v>105.28</v>
      </c>
      <c r="D14" s="408" t="s">
        <v>396</v>
      </c>
      <c r="E14" s="409">
        <v>0</v>
      </c>
      <c r="F14" s="409">
        <v>2266800000</v>
      </c>
    </row>
    <row r="15" spans="2:14" s="405" customFormat="1" ht="12.75" x14ac:dyDescent="0.2">
      <c r="B15" s="408" t="s">
        <v>558</v>
      </c>
      <c r="C15" s="409">
        <v>86.65</v>
      </c>
      <c r="D15" s="408" t="s">
        <v>396</v>
      </c>
      <c r="E15" s="409">
        <v>0</v>
      </c>
      <c r="F15" s="409">
        <v>1808100000</v>
      </c>
    </row>
    <row r="16" spans="2:14" s="405" customFormat="1" ht="12.75" x14ac:dyDescent="0.2">
      <c r="B16" s="408" t="s">
        <v>776</v>
      </c>
      <c r="C16" s="409">
        <v>201.05</v>
      </c>
      <c r="D16" s="408" t="s">
        <v>396</v>
      </c>
      <c r="E16" s="409">
        <v>0</v>
      </c>
      <c r="F16" s="409">
        <v>19000000</v>
      </c>
    </row>
    <row r="17" spans="2:6" s="405" customFormat="1" ht="13.5" customHeight="1" x14ac:dyDescent="0.2">
      <c r="B17" s="408" t="s">
        <v>853</v>
      </c>
      <c r="C17" s="409">
        <v>204.33</v>
      </c>
      <c r="D17" s="408" t="s">
        <v>396</v>
      </c>
      <c r="E17" s="409">
        <v>0</v>
      </c>
      <c r="F17" s="409">
        <v>0</v>
      </c>
    </row>
    <row r="18" spans="2:6" s="405" customFormat="1" ht="12.75" x14ac:dyDescent="0.2">
      <c r="B18" s="406" t="s">
        <v>25</v>
      </c>
      <c r="C18" s="410">
        <v>857.67</v>
      </c>
      <c r="D18" s="410">
        <v>7</v>
      </c>
      <c r="E18" s="410">
        <v>0</v>
      </c>
      <c r="F18" s="410">
        <v>9440460000</v>
      </c>
    </row>
    <row r="19" spans="2:6" s="405" customFormat="1" ht="12.75" x14ac:dyDescent="0.2">
      <c r="E19" s="433"/>
      <c r="F19" s="358"/>
    </row>
    <row r="20" spans="2:6" s="405" customFormat="1" ht="15" x14ac:dyDescent="0.25">
      <c r="B20" s="171"/>
      <c r="C20" s="172"/>
      <c r="D20" s="171"/>
      <c r="E20" s="171"/>
      <c r="F20" s="171"/>
    </row>
    <row r="21" spans="2:6" s="405" customFormat="1" ht="15" x14ac:dyDescent="0.25">
      <c r="B21" s="171"/>
      <c r="C21" s="171"/>
      <c r="D21" s="171"/>
      <c r="E21" s="430"/>
      <c r="F21" s="430"/>
    </row>
    <row r="22" spans="2:6" s="405" customFormat="1" ht="15" x14ac:dyDescent="0.25">
      <c r="B22" s="171"/>
      <c r="C22" s="171"/>
      <c r="D22" s="171"/>
      <c r="E22" s="171"/>
      <c r="F22" s="430"/>
    </row>
    <row r="23" spans="2:6" s="405" customFormat="1" ht="15" x14ac:dyDescent="0.25">
      <c r="B23" s="171"/>
      <c r="C23" s="171"/>
      <c r="D23" s="171"/>
      <c r="E23" s="171"/>
    </row>
    <row r="24" spans="2:6" s="405" customFormat="1" ht="15" x14ac:dyDescent="0.25">
      <c r="B24" s="171"/>
      <c r="C24" s="171"/>
      <c r="D24" s="171"/>
      <c r="E24" s="171"/>
    </row>
    <row r="25" spans="2:6" s="405" customFormat="1" ht="15" x14ac:dyDescent="0.25">
      <c r="B25" s="171"/>
      <c r="C25" s="171"/>
      <c r="D25" s="171"/>
      <c r="E25" s="171"/>
    </row>
    <row r="26" spans="2:6" s="405" customFormat="1" ht="15" x14ac:dyDescent="0.25">
      <c r="B26" s="171"/>
      <c r="C26" s="171"/>
      <c r="D26" s="171"/>
      <c r="E26" s="171"/>
      <c r="F26" s="171"/>
    </row>
    <row r="27" spans="2:6" s="405" customFormat="1" ht="15" x14ac:dyDescent="0.25">
      <c r="B27" s="171"/>
      <c r="C27" s="171"/>
      <c r="D27" s="171"/>
      <c r="E27" s="171"/>
      <c r="F27" s="171"/>
    </row>
    <row r="28" spans="2:6" s="405" customFormat="1" ht="15" x14ac:dyDescent="0.25">
      <c r="B28" s="171"/>
      <c r="C28" s="171"/>
      <c r="D28" s="171"/>
      <c r="E28" s="171"/>
      <c r="F28" s="171"/>
    </row>
    <row r="29" spans="2:6" s="405" customFormat="1" ht="15" x14ac:dyDescent="0.25">
      <c r="B29" s="171"/>
      <c r="C29" s="171"/>
      <c r="D29" s="171"/>
      <c r="E29" s="171"/>
      <c r="F29" s="171"/>
    </row>
    <row r="30" spans="2:6" s="405" customFormat="1" ht="15" x14ac:dyDescent="0.25">
      <c r="B30" s="171"/>
      <c r="C30" s="171"/>
      <c r="D30" s="171"/>
      <c r="E30" s="171"/>
      <c r="F30" s="171"/>
    </row>
    <row r="31" spans="2:6" s="405" customFormat="1" ht="15" x14ac:dyDescent="0.25">
      <c r="B31" s="171"/>
      <c r="C31" s="171"/>
      <c r="D31" s="171"/>
      <c r="E31" s="171"/>
      <c r="F31" s="171"/>
    </row>
    <row r="32" spans="2:6" s="405" customFormat="1" ht="15" x14ac:dyDescent="0.25">
      <c r="B32" s="171"/>
      <c r="C32" s="171"/>
      <c r="D32" s="171"/>
      <c r="E32" s="171"/>
      <c r="F32" s="171"/>
    </row>
    <row r="33" spans="2:6" s="405" customFormat="1" ht="15" x14ac:dyDescent="0.25">
      <c r="B33" s="171"/>
      <c r="C33" s="171"/>
      <c r="D33" s="171"/>
      <c r="E33" s="171"/>
      <c r="F33" s="171"/>
    </row>
    <row r="34" spans="2:6" s="405" customFormat="1" ht="15" x14ac:dyDescent="0.25">
      <c r="B34" s="171"/>
      <c r="C34" s="171"/>
      <c r="D34" s="171"/>
      <c r="E34" s="171"/>
      <c r="F34" s="171"/>
    </row>
    <row r="35" spans="2:6" s="405" customFormat="1" ht="15" x14ac:dyDescent="0.25">
      <c r="B35" s="171"/>
      <c r="C35" s="171"/>
      <c r="D35" s="171"/>
      <c r="E35" s="171"/>
      <c r="F35" s="171"/>
    </row>
    <row r="36" spans="2:6" s="405" customFormat="1" ht="15" x14ac:dyDescent="0.25">
      <c r="B36" s="171"/>
      <c r="C36" s="171"/>
      <c r="D36" s="171"/>
      <c r="E36" s="171"/>
      <c r="F36" s="171"/>
    </row>
    <row r="37" spans="2:6" s="405" customFormat="1" ht="15" x14ac:dyDescent="0.25">
      <c r="B37" s="171"/>
      <c r="C37" s="171"/>
      <c r="D37" s="171"/>
      <c r="E37" s="171"/>
      <c r="F37" s="171"/>
    </row>
    <row r="38" spans="2:6" s="405" customFormat="1" ht="15" x14ac:dyDescent="0.25">
      <c r="B38" s="171"/>
      <c r="C38" s="171"/>
      <c r="D38" s="171"/>
      <c r="E38" s="171"/>
      <c r="F38" s="171"/>
    </row>
    <row r="39" spans="2:6" s="405" customFormat="1" ht="15" x14ac:dyDescent="0.25">
      <c r="B39" s="171"/>
      <c r="C39" s="171"/>
      <c r="D39" s="171"/>
      <c r="E39" s="171"/>
      <c r="F39" s="171"/>
    </row>
    <row r="40" spans="2:6" s="405" customFormat="1" ht="15" x14ac:dyDescent="0.25">
      <c r="B40" s="171"/>
      <c r="C40" s="171"/>
      <c r="D40" s="171"/>
      <c r="E40" s="171"/>
      <c r="F40" s="171"/>
    </row>
    <row r="41" spans="2:6" s="405" customFormat="1" ht="15" x14ac:dyDescent="0.25">
      <c r="B41" s="171"/>
      <c r="C41" s="171"/>
      <c r="D41" s="171"/>
      <c r="E41" s="171"/>
      <c r="F41" s="171"/>
    </row>
    <row r="42" spans="2:6" s="405" customFormat="1" ht="15" x14ac:dyDescent="0.25">
      <c r="B42" s="171"/>
      <c r="C42" s="171"/>
      <c r="D42" s="171"/>
      <c r="E42" s="171"/>
      <c r="F42" s="171"/>
    </row>
    <row r="43" spans="2:6" s="405" customFormat="1" ht="15" x14ac:dyDescent="0.25">
      <c r="B43" s="171"/>
      <c r="C43" s="171"/>
      <c r="D43" s="171"/>
      <c r="E43" s="171"/>
      <c r="F43" s="171"/>
    </row>
    <row r="44" spans="2:6" s="405" customFormat="1" ht="15" x14ac:dyDescent="0.25">
      <c r="B44" s="171"/>
      <c r="C44" s="171"/>
      <c r="D44" s="171"/>
      <c r="E44" s="171"/>
      <c r="F44" s="171"/>
    </row>
    <row r="45" spans="2:6" s="405" customFormat="1" ht="15" x14ac:dyDescent="0.25">
      <c r="B45" s="171"/>
      <c r="C45" s="171"/>
      <c r="D45" s="171"/>
      <c r="E45" s="171"/>
      <c r="F45" s="171"/>
    </row>
    <row r="46" spans="2:6" s="405" customFormat="1" ht="15" x14ac:dyDescent="0.25">
      <c r="B46" s="171"/>
      <c r="C46" s="171"/>
      <c r="D46" s="171"/>
      <c r="E46" s="171"/>
      <c r="F46" s="171"/>
    </row>
    <row r="47" spans="2:6" s="405" customFormat="1" ht="15" x14ac:dyDescent="0.25">
      <c r="B47" s="171"/>
      <c r="C47" s="171"/>
      <c r="D47" s="171"/>
      <c r="E47" s="171"/>
      <c r="F47" s="171"/>
    </row>
    <row r="48" spans="2:6" s="405" customFormat="1" ht="15" x14ac:dyDescent="0.25">
      <c r="B48" s="171"/>
      <c r="C48" s="171"/>
      <c r="D48" s="171"/>
      <c r="E48" s="171"/>
      <c r="F48" s="171"/>
    </row>
    <row r="49" spans="2:6" s="405" customFormat="1" ht="15" x14ac:dyDescent="0.25">
      <c r="B49" s="171"/>
      <c r="C49" s="171"/>
      <c r="D49" s="171"/>
      <c r="E49" s="171"/>
      <c r="F49" s="171"/>
    </row>
    <row r="50" spans="2:6" s="405" customFormat="1" ht="15" x14ac:dyDescent="0.25">
      <c r="B50" s="171"/>
      <c r="C50" s="171"/>
      <c r="D50" s="171"/>
      <c r="E50" s="171"/>
      <c r="F50" s="171"/>
    </row>
    <row r="51" spans="2:6" s="405" customFormat="1" ht="15" x14ac:dyDescent="0.25">
      <c r="B51" s="171"/>
      <c r="C51" s="171"/>
      <c r="D51" s="171"/>
      <c r="E51" s="171"/>
      <c r="F51" s="171"/>
    </row>
    <row r="52" spans="2:6" s="405" customFormat="1" ht="15" x14ac:dyDescent="0.25">
      <c r="B52" s="171"/>
      <c r="C52" s="171"/>
      <c r="D52" s="171"/>
      <c r="E52" s="171"/>
      <c r="F52" s="171"/>
    </row>
    <row r="53" spans="2:6" s="405" customFormat="1" ht="15" x14ac:dyDescent="0.25">
      <c r="B53" s="171"/>
      <c r="C53" s="171"/>
      <c r="D53" s="171"/>
      <c r="E53" s="171"/>
      <c r="F53" s="171"/>
    </row>
    <row r="54" spans="2:6" s="405" customFormat="1" ht="15" x14ac:dyDescent="0.25">
      <c r="B54" s="171"/>
      <c r="C54" s="171"/>
      <c r="D54" s="171"/>
      <c r="E54" s="171"/>
      <c r="F54" s="171"/>
    </row>
    <row r="55" spans="2:6" s="405" customFormat="1" ht="15" x14ac:dyDescent="0.25">
      <c r="B55" s="171"/>
      <c r="C55" s="171"/>
      <c r="D55" s="171"/>
      <c r="E55" s="171"/>
      <c r="F55" s="171"/>
    </row>
    <row r="56" spans="2:6" s="405" customFormat="1" ht="15" x14ac:dyDescent="0.25">
      <c r="B56" s="171"/>
      <c r="C56" s="171"/>
      <c r="D56" s="171"/>
      <c r="E56" s="171"/>
      <c r="F56" s="171"/>
    </row>
    <row r="57" spans="2:6" s="405" customFormat="1" ht="15" x14ac:dyDescent="0.25">
      <c r="B57" s="171"/>
      <c r="C57" s="171"/>
      <c r="D57" s="171"/>
      <c r="E57" s="171"/>
      <c r="F57" s="171"/>
    </row>
    <row r="58" spans="2:6" s="405" customFormat="1" ht="15" x14ac:dyDescent="0.25">
      <c r="B58" s="171"/>
      <c r="C58" s="171"/>
      <c r="D58" s="171"/>
      <c r="E58" s="171"/>
      <c r="F58" s="171"/>
    </row>
    <row r="59" spans="2:6" s="405" customFormat="1" ht="15" x14ac:dyDescent="0.25">
      <c r="B59" s="171"/>
      <c r="C59" s="171"/>
      <c r="D59" s="171"/>
      <c r="E59" s="171"/>
      <c r="F59" s="171"/>
    </row>
    <row r="60" spans="2:6" s="405" customFormat="1" ht="15" x14ac:dyDescent="0.25">
      <c r="B60" s="171"/>
      <c r="C60" s="171"/>
      <c r="D60" s="171"/>
      <c r="E60" s="171"/>
      <c r="F60" s="171"/>
    </row>
    <row r="61" spans="2:6" s="405" customFormat="1" ht="15" x14ac:dyDescent="0.25">
      <c r="B61" s="171"/>
      <c r="C61" s="171"/>
      <c r="D61" s="171"/>
      <c r="E61" s="171"/>
      <c r="F61" s="171"/>
    </row>
    <row r="62" spans="2:6" s="405" customFormat="1" ht="15" x14ac:dyDescent="0.25">
      <c r="B62" s="171"/>
      <c r="C62" s="171"/>
      <c r="D62" s="171"/>
      <c r="E62" s="171"/>
      <c r="F62" s="171"/>
    </row>
    <row r="63" spans="2:6" s="405" customFormat="1" ht="15" x14ac:dyDescent="0.25">
      <c r="B63" s="171"/>
      <c r="C63" s="171"/>
      <c r="D63" s="171"/>
      <c r="E63" s="171"/>
      <c r="F63" s="171"/>
    </row>
    <row r="64" spans="2:6" s="405" customFormat="1" ht="15" x14ac:dyDescent="0.25">
      <c r="B64" s="171"/>
      <c r="C64" s="171"/>
      <c r="D64" s="171"/>
      <c r="E64" s="171"/>
      <c r="F64" s="171"/>
    </row>
    <row r="65" spans="2:7" s="405" customFormat="1" ht="15" x14ac:dyDescent="0.25">
      <c r="B65" s="171"/>
      <c r="C65" s="171"/>
      <c r="D65" s="171"/>
      <c r="E65" s="171"/>
      <c r="F65" s="171"/>
    </row>
    <row r="66" spans="2:7" s="405" customFormat="1" ht="15" x14ac:dyDescent="0.25">
      <c r="B66" s="171"/>
      <c r="C66" s="171"/>
      <c r="D66" s="171"/>
      <c r="E66" s="171"/>
      <c r="F66" s="171"/>
      <c r="G66" s="481"/>
    </row>
    <row r="67" spans="2:7" s="405" customFormat="1" ht="15" x14ac:dyDescent="0.25">
      <c r="B67" s="171"/>
      <c r="C67" s="171"/>
      <c r="D67" s="171"/>
      <c r="E67" s="171"/>
      <c r="F67" s="171"/>
    </row>
    <row r="68" spans="2:7" s="405" customFormat="1" ht="15" x14ac:dyDescent="0.25">
      <c r="B68" s="171"/>
      <c r="C68" s="171"/>
      <c r="D68" s="171"/>
      <c r="E68" s="171"/>
      <c r="F68" s="171"/>
    </row>
    <row r="69" spans="2:7" s="405" customFormat="1" ht="15" x14ac:dyDescent="0.25">
      <c r="B69" s="171"/>
      <c r="C69" s="171"/>
      <c r="D69" s="171"/>
      <c r="E69" s="171"/>
      <c r="F69" s="171"/>
    </row>
    <row r="70" spans="2:7" s="405" customFormat="1" ht="15" x14ac:dyDescent="0.25">
      <c r="B70" s="171"/>
      <c r="C70" s="171"/>
      <c r="D70" s="171"/>
      <c r="E70" s="171"/>
      <c r="F70" s="171"/>
    </row>
    <row r="71" spans="2:7" s="405" customFormat="1" ht="15" x14ac:dyDescent="0.25">
      <c r="B71" s="171"/>
      <c r="C71" s="171"/>
      <c r="D71" s="171"/>
      <c r="E71" s="171"/>
      <c r="F71" s="171"/>
    </row>
    <row r="72" spans="2:7" s="405" customFormat="1" ht="15" x14ac:dyDescent="0.25">
      <c r="B72" s="171"/>
      <c r="C72" s="171"/>
      <c r="D72" s="171"/>
      <c r="E72" s="171"/>
      <c r="F72" s="171"/>
    </row>
    <row r="73" spans="2:7" s="405" customFormat="1" ht="15" x14ac:dyDescent="0.25">
      <c r="B73" s="171"/>
      <c r="C73" s="171"/>
      <c r="D73" s="171"/>
      <c r="E73" s="171"/>
      <c r="F73" s="171"/>
    </row>
    <row r="74" spans="2:7" s="405" customFormat="1" ht="15" x14ac:dyDescent="0.25">
      <c r="B74" s="171"/>
      <c r="C74" s="171"/>
      <c r="D74" s="171"/>
      <c r="E74" s="171"/>
      <c r="F74" s="171"/>
    </row>
    <row r="75" spans="2:7" s="405" customFormat="1" ht="15" x14ac:dyDescent="0.25">
      <c r="B75" s="171"/>
      <c r="C75" s="171"/>
      <c r="D75" s="171"/>
      <c r="E75" s="171"/>
      <c r="F75" s="171"/>
    </row>
    <row r="76" spans="2:7" s="405" customFormat="1" ht="15" x14ac:dyDescent="0.25">
      <c r="B76" s="171"/>
      <c r="C76" s="171"/>
      <c r="D76" s="171"/>
      <c r="E76" s="171"/>
      <c r="F76" s="171"/>
    </row>
    <row r="77" spans="2:7" s="405" customFormat="1" ht="15" x14ac:dyDescent="0.25">
      <c r="B77" s="171"/>
      <c r="C77" s="171"/>
      <c r="D77" s="171"/>
      <c r="E77" s="171"/>
      <c r="F77" s="171"/>
    </row>
    <row r="78" spans="2:7" s="405" customFormat="1" ht="15" x14ac:dyDescent="0.25">
      <c r="B78" s="171"/>
      <c r="C78" s="171"/>
      <c r="D78" s="171"/>
      <c r="E78" s="171"/>
      <c r="F78" s="171"/>
    </row>
    <row r="79" spans="2:7" s="405" customFormat="1" ht="15" x14ac:dyDescent="0.25">
      <c r="B79" s="171"/>
      <c r="C79" s="171"/>
      <c r="D79" s="171"/>
      <c r="E79" s="171"/>
      <c r="F79" s="171"/>
    </row>
    <row r="80" spans="2:7" s="405" customFormat="1" ht="15" x14ac:dyDescent="0.25">
      <c r="B80" s="171"/>
      <c r="C80" s="171"/>
      <c r="D80" s="171"/>
      <c r="E80" s="171"/>
      <c r="F80" s="171"/>
    </row>
    <row r="81" spans="2:13" s="405" customFormat="1" ht="15" x14ac:dyDescent="0.25">
      <c r="B81" s="171"/>
      <c r="C81" s="171"/>
      <c r="D81" s="171"/>
      <c r="E81" s="171"/>
      <c r="F81" s="171"/>
    </row>
    <row r="82" spans="2:13" s="405" customFormat="1" ht="15" x14ac:dyDescent="0.25">
      <c r="B82" s="171"/>
      <c r="C82" s="171"/>
      <c r="D82" s="171"/>
      <c r="E82" s="171"/>
      <c r="F82" s="171"/>
    </row>
    <row r="83" spans="2:13" s="405" customFormat="1" ht="15" x14ac:dyDescent="0.25">
      <c r="B83" s="171"/>
      <c r="C83" s="171"/>
      <c r="D83" s="171"/>
      <c r="E83" s="171"/>
      <c r="F83" s="171"/>
    </row>
    <row r="84" spans="2:13" s="405" customFormat="1" ht="15" x14ac:dyDescent="0.25">
      <c r="B84" s="171"/>
      <c r="C84" s="171"/>
      <c r="D84" s="171"/>
      <c r="E84" s="171"/>
      <c r="F84" s="171"/>
    </row>
    <row r="85" spans="2:13" s="405" customFormat="1" ht="15" x14ac:dyDescent="0.25">
      <c r="B85" s="171"/>
      <c r="C85" s="171"/>
      <c r="D85" s="171"/>
      <c r="E85" s="171"/>
      <c r="F85" s="171"/>
    </row>
    <row r="86" spans="2:13" s="405" customFormat="1" ht="15" x14ac:dyDescent="0.25">
      <c r="B86" s="171"/>
      <c r="C86" s="171"/>
      <c r="D86" s="171"/>
      <c r="E86" s="171"/>
      <c r="F86" s="171"/>
    </row>
    <row r="87" spans="2:13" s="405" customFormat="1" ht="15" x14ac:dyDescent="0.25">
      <c r="B87" s="171"/>
      <c r="C87" s="171"/>
      <c r="D87" s="171"/>
      <c r="E87" s="171"/>
      <c r="F87" s="171"/>
    </row>
    <row r="88" spans="2:13" s="405" customFormat="1" ht="15" x14ac:dyDescent="0.25">
      <c r="B88" s="171"/>
      <c r="C88" s="171"/>
      <c r="D88" s="171"/>
      <c r="E88" s="171"/>
      <c r="F88" s="171"/>
    </row>
    <row r="89" spans="2:13" s="405" customFormat="1" ht="15" x14ac:dyDescent="0.25">
      <c r="B89" s="171"/>
      <c r="C89" s="171"/>
      <c r="D89" s="171"/>
      <c r="E89" s="171"/>
      <c r="F89" s="171"/>
      <c r="H89" s="171"/>
      <c r="I89" s="171"/>
      <c r="J89" s="171"/>
      <c r="K89" s="171"/>
      <c r="L89" s="171"/>
    </row>
    <row r="90" spans="2:13" s="405" customFormat="1" ht="15" x14ac:dyDescent="0.25">
      <c r="B90" s="171"/>
      <c r="C90" s="171"/>
      <c r="D90" s="171"/>
      <c r="E90" s="171"/>
      <c r="F90" s="171"/>
      <c r="H90" s="171"/>
      <c r="I90" s="171"/>
      <c r="J90" s="171"/>
      <c r="K90" s="171"/>
      <c r="L90" s="171"/>
    </row>
    <row r="91" spans="2:13" s="405" customFormat="1" ht="15" x14ac:dyDescent="0.25">
      <c r="B91" s="171"/>
      <c r="C91" s="171"/>
      <c r="D91" s="171"/>
      <c r="E91" s="171"/>
      <c r="F91" s="171"/>
      <c r="H91" s="171"/>
      <c r="I91" s="171"/>
      <c r="J91" s="171"/>
      <c r="K91" s="171"/>
      <c r="L91" s="171"/>
    </row>
    <row r="92" spans="2:13" s="405" customFormat="1" ht="15" x14ac:dyDescent="0.25">
      <c r="B92" s="171"/>
      <c r="C92" s="171"/>
      <c r="D92" s="171"/>
      <c r="E92" s="171"/>
      <c r="F92" s="171"/>
      <c r="H92" s="171"/>
      <c r="I92" s="171"/>
      <c r="J92" s="171"/>
      <c r="K92" s="171"/>
      <c r="L92" s="171"/>
    </row>
    <row r="93" spans="2:13" s="405" customFormat="1" ht="15" x14ac:dyDescent="0.25">
      <c r="B93" s="171"/>
      <c r="C93" s="171"/>
      <c r="D93" s="171"/>
      <c r="E93" s="171"/>
      <c r="F93" s="171"/>
      <c r="H93" s="171"/>
      <c r="I93" s="171"/>
      <c r="J93" s="171"/>
      <c r="K93" s="171"/>
      <c r="L93" s="171"/>
    </row>
    <row r="94" spans="2:13" s="405" customFormat="1" ht="15" x14ac:dyDescent="0.25">
      <c r="B94" s="171"/>
      <c r="C94" s="171"/>
      <c r="D94" s="171"/>
      <c r="E94" s="171"/>
      <c r="F94" s="171"/>
      <c r="H94" s="171"/>
      <c r="I94" s="171"/>
      <c r="J94" s="171"/>
      <c r="K94" s="171"/>
      <c r="L94" s="171"/>
    </row>
    <row r="95" spans="2:13" s="405" customFormat="1" ht="15" x14ac:dyDescent="0.25">
      <c r="B95" s="171"/>
      <c r="C95" s="171"/>
      <c r="D95" s="171"/>
      <c r="E95" s="171"/>
      <c r="F95" s="171"/>
      <c r="H95" s="171"/>
      <c r="I95" s="171"/>
      <c r="J95" s="171"/>
      <c r="K95" s="171"/>
      <c r="L95" s="171"/>
      <c r="M95" s="171"/>
    </row>
    <row r="96" spans="2:13" s="405" customFormat="1" ht="15" x14ac:dyDescent="0.25">
      <c r="B96" s="171"/>
      <c r="C96" s="171"/>
      <c r="D96" s="171"/>
      <c r="E96" s="171"/>
      <c r="F96" s="171"/>
      <c r="H96" s="171"/>
      <c r="I96" s="171"/>
      <c r="J96" s="171"/>
      <c r="K96" s="171"/>
      <c r="L96" s="171"/>
      <c r="M96" s="171"/>
    </row>
    <row r="97" spans="2:13" s="405" customFormat="1" ht="15" x14ac:dyDescent="0.25">
      <c r="B97" s="171"/>
      <c r="C97" s="171"/>
      <c r="D97" s="171"/>
      <c r="E97" s="171"/>
      <c r="F97" s="171"/>
      <c r="H97" s="171"/>
      <c r="I97" s="171"/>
      <c r="J97" s="171"/>
      <c r="K97" s="171"/>
      <c r="L97" s="171"/>
      <c r="M97" s="171"/>
    </row>
    <row r="98" spans="2:13" s="405" customFormat="1" ht="15" x14ac:dyDescent="0.25">
      <c r="B98" s="171"/>
      <c r="C98" s="171"/>
      <c r="D98" s="171"/>
      <c r="E98" s="171"/>
      <c r="F98" s="171"/>
      <c r="H98" s="171"/>
      <c r="I98" s="171"/>
      <c r="J98" s="171"/>
      <c r="K98" s="171"/>
      <c r="L98" s="171"/>
      <c r="M98" s="171"/>
    </row>
    <row r="99" spans="2:13" s="405" customFormat="1" ht="15" x14ac:dyDescent="0.25">
      <c r="B99" s="171"/>
      <c r="C99" s="171"/>
      <c r="D99" s="171"/>
      <c r="E99" s="171"/>
      <c r="F99" s="171"/>
      <c r="H99" s="171"/>
      <c r="I99" s="171"/>
      <c r="J99" s="171"/>
      <c r="K99" s="171"/>
      <c r="L99" s="171"/>
      <c r="M99" s="171"/>
    </row>
    <row r="100" spans="2:13" s="405" customFormat="1" ht="15" x14ac:dyDescent="0.25">
      <c r="B100" s="171"/>
      <c r="C100" s="171"/>
      <c r="D100" s="171"/>
      <c r="E100" s="171"/>
      <c r="F100" s="171"/>
      <c r="H100" s="171"/>
      <c r="I100" s="171"/>
      <c r="J100" s="171"/>
      <c r="K100" s="171"/>
      <c r="L100" s="171"/>
      <c r="M100" s="171"/>
    </row>
    <row r="101" spans="2:13" s="405" customFormat="1" ht="15" x14ac:dyDescent="0.25">
      <c r="B101" s="171"/>
      <c r="C101" s="171"/>
      <c r="D101" s="171"/>
      <c r="E101" s="171"/>
      <c r="F101" s="171"/>
      <c r="H101" s="171"/>
      <c r="I101" s="171"/>
      <c r="J101" s="171"/>
      <c r="K101" s="171"/>
      <c r="L101" s="171"/>
      <c r="M101" s="171"/>
    </row>
    <row r="102" spans="2:13" s="405" customFormat="1" ht="15" x14ac:dyDescent="0.25">
      <c r="B102" s="171"/>
      <c r="C102" s="171"/>
      <c r="D102" s="171"/>
      <c r="E102" s="171"/>
      <c r="F102" s="171"/>
      <c r="H102" s="171"/>
      <c r="I102" s="171"/>
      <c r="J102" s="171"/>
      <c r="K102" s="171"/>
      <c r="L102" s="171"/>
      <c r="M102" s="171"/>
    </row>
    <row r="103" spans="2:13" s="405" customFormat="1" ht="15" x14ac:dyDescent="0.25">
      <c r="B103" s="171"/>
      <c r="C103" s="171"/>
      <c r="D103" s="171"/>
      <c r="E103" s="171"/>
      <c r="F103" s="171"/>
      <c r="H103" s="171"/>
      <c r="I103" s="171"/>
      <c r="J103" s="171"/>
      <c r="K103" s="171"/>
      <c r="L103" s="171"/>
      <c r="M103" s="171"/>
    </row>
    <row r="104" spans="2:13" s="405" customFormat="1" ht="15" x14ac:dyDescent="0.25">
      <c r="B104" s="171"/>
      <c r="C104" s="171"/>
      <c r="D104" s="171"/>
      <c r="E104" s="171"/>
      <c r="F104" s="171"/>
      <c r="H104" s="171"/>
      <c r="I104" s="171"/>
      <c r="J104" s="171"/>
      <c r="K104" s="171"/>
      <c r="L104" s="171"/>
      <c r="M104" s="171"/>
    </row>
    <row r="105" spans="2:13" s="405" customFormat="1" ht="15" x14ac:dyDescent="0.25">
      <c r="B105" s="171"/>
      <c r="C105" s="171"/>
      <c r="D105" s="171"/>
      <c r="E105" s="171"/>
      <c r="F105" s="171"/>
      <c r="H105" s="171"/>
      <c r="I105" s="171"/>
      <c r="J105" s="171"/>
      <c r="K105" s="171"/>
      <c r="L105" s="171"/>
      <c r="M105" s="171"/>
    </row>
    <row r="106" spans="2:13" s="405" customFormat="1" ht="15" x14ac:dyDescent="0.25">
      <c r="B106" s="171"/>
      <c r="C106" s="171"/>
      <c r="D106" s="171"/>
      <c r="E106" s="171"/>
      <c r="F106" s="171"/>
      <c r="H106" s="171"/>
      <c r="I106" s="171"/>
      <c r="J106" s="171"/>
      <c r="K106" s="171"/>
      <c r="L106" s="171"/>
      <c r="M106" s="171"/>
    </row>
    <row r="107" spans="2:13" ht="15" x14ac:dyDescent="0.25">
      <c r="C107" s="171"/>
      <c r="G107" s="405"/>
    </row>
    <row r="108" spans="2:13" ht="15" x14ac:dyDescent="0.25">
      <c r="C108" s="171"/>
      <c r="G108" s="405"/>
    </row>
    <row r="109" spans="2:13" ht="15" x14ac:dyDescent="0.25">
      <c r="C109" s="171"/>
      <c r="G109" s="405"/>
    </row>
    <row r="110" spans="2:13" ht="15" x14ac:dyDescent="0.25">
      <c r="C110" s="171"/>
      <c r="G110" s="405"/>
    </row>
    <row r="111" spans="2:13" ht="15" x14ac:dyDescent="0.25">
      <c r="C111" s="171"/>
      <c r="G111" s="405"/>
    </row>
    <row r="112" spans="2:13" ht="15" x14ac:dyDescent="0.25">
      <c r="C112" s="171"/>
      <c r="G112" s="405"/>
    </row>
    <row r="113" spans="3:7" ht="15" x14ac:dyDescent="0.25">
      <c r="C113" s="171"/>
      <c r="G113" s="405"/>
    </row>
    <row r="114" spans="3:7" ht="15" x14ac:dyDescent="0.25">
      <c r="C114" s="171"/>
      <c r="G114" s="405"/>
    </row>
    <row r="115" spans="3:7" ht="15" x14ac:dyDescent="0.25">
      <c r="C115" s="171"/>
      <c r="G115" s="405"/>
    </row>
    <row r="116" spans="3:7" ht="15" x14ac:dyDescent="0.25">
      <c r="C116" s="171"/>
      <c r="G116" s="405"/>
    </row>
    <row r="117" spans="3:7" ht="15" x14ac:dyDescent="0.25">
      <c r="C117" s="171"/>
      <c r="G117" s="405"/>
    </row>
    <row r="118" spans="3:7" ht="15" x14ac:dyDescent="0.25">
      <c r="C118" s="171"/>
      <c r="G118" s="405"/>
    </row>
    <row r="119" spans="3:7" ht="15" x14ac:dyDescent="0.25">
      <c r="C119" s="171"/>
      <c r="G119" s="405"/>
    </row>
    <row r="120" spans="3:7" ht="15" x14ac:dyDescent="0.25">
      <c r="C120" s="171"/>
      <c r="G120" s="405"/>
    </row>
    <row r="121" spans="3:7" ht="15" x14ac:dyDescent="0.25">
      <c r="C121" s="171"/>
      <c r="G121" s="405"/>
    </row>
    <row r="122" spans="3:7" ht="15" x14ac:dyDescent="0.25">
      <c r="C122" s="171"/>
      <c r="G122" s="405"/>
    </row>
    <row r="123" spans="3:7" ht="15" x14ac:dyDescent="0.25">
      <c r="C123" s="171"/>
      <c r="G123" s="405"/>
    </row>
    <row r="124" spans="3:7" ht="15" x14ac:dyDescent="0.25">
      <c r="C124" s="171"/>
      <c r="G124" s="405"/>
    </row>
    <row r="125" spans="3:7" ht="15" x14ac:dyDescent="0.25">
      <c r="C125" s="171"/>
      <c r="G125" s="405"/>
    </row>
    <row r="126" spans="3:7" ht="15" x14ac:dyDescent="0.25">
      <c r="C126" s="171"/>
      <c r="G126" s="405"/>
    </row>
    <row r="127" spans="3:7" ht="15" x14ac:dyDescent="0.25">
      <c r="C127" s="171"/>
      <c r="G127" s="405"/>
    </row>
    <row r="128" spans="3:7" ht="15" x14ac:dyDescent="0.25">
      <c r="C128" s="171"/>
      <c r="G128" s="405"/>
    </row>
    <row r="129" spans="3:7" ht="15" x14ac:dyDescent="0.25">
      <c r="C129" s="171"/>
      <c r="G129" s="405"/>
    </row>
    <row r="130" spans="3:7" ht="15" x14ac:dyDescent="0.25">
      <c r="C130" s="171"/>
      <c r="G130" s="405"/>
    </row>
    <row r="131" spans="3:7" ht="15" x14ac:dyDescent="0.25">
      <c r="C131" s="171"/>
      <c r="G131" s="405"/>
    </row>
    <row r="132" spans="3:7" ht="15" x14ac:dyDescent="0.25">
      <c r="C132" s="171"/>
      <c r="G132" s="405"/>
    </row>
    <row r="133" spans="3:7" ht="15" x14ac:dyDescent="0.25">
      <c r="C133" s="171"/>
      <c r="G133" s="405"/>
    </row>
    <row r="134" spans="3:7" ht="15" x14ac:dyDescent="0.25">
      <c r="C134" s="171"/>
      <c r="G134" s="405"/>
    </row>
    <row r="135" spans="3:7" ht="15" x14ac:dyDescent="0.25">
      <c r="C135" s="171"/>
      <c r="G135" s="405"/>
    </row>
    <row r="136" spans="3:7" ht="15" x14ac:dyDescent="0.25">
      <c r="C136" s="171"/>
      <c r="G136" s="405"/>
    </row>
    <row r="137" spans="3:7" ht="15" x14ac:dyDescent="0.25">
      <c r="C137" s="171"/>
      <c r="G137" s="405"/>
    </row>
    <row r="138" spans="3:7" ht="15" x14ac:dyDescent="0.25">
      <c r="C138" s="171"/>
      <c r="G138" s="405"/>
    </row>
    <row r="139" spans="3:7" ht="15" x14ac:dyDescent="0.25">
      <c r="C139" s="171"/>
      <c r="G139" s="405"/>
    </row>
    <row r="140" spans="3:7" ht="15" x14ac:dyDescent="0.25">
      <c r="C140" s="171"/>
      <c r="G140" s="405"/>
    </row>
    <row r="141" spans="3:7" ht="15" x14ac:dyDescent="0.25">
      <c r="C141" s="171"/>
      <c r="G141" s="405"/>
    </row>
    <row r="142" spans="3:7" ht="15" x14ac:dyDescent="0.25">
      <c r="C142" s="171"/>
      <c r="G142" s="405"/>
    </row>
    <row r="143" spans="3:7" ht="15" x14ac:dyDescent="0.25">
      <c r="C143" s="171"/>
      <c r="G143" s="405"/>
    </row>
    <row r="144" spans="3:7" ht="15" x14ac:dyDescent="0.25">
      <c r="C144" s="171"/>
      <c r="G144" s="405"/>
    </row>
    <row r="145" spans="3:7" ht="15" x14ac:dyDescent="0.25">
      <c r="C145" s="171"/>
      <c r="G145" s="405"/>
    </row>
    <row r="146" spans="3:7" ht="15" x14ac:dyDescent="0.25">
      <c r="C146" s="171"/>
      <c r="G146" s="405"/>
    </row>
    <row r="147" spans="3:7" ht="15" x14ac:dyDescent="0.25">
      <c r="C147" s="171"/>
      <c r="G147" s="405"/>
    </row>
    <row r="148" spans="3:7" ht="15" x14ac:dyDescent="0.25">
      <c r="C148" s="171"/>
      <c r="G148" s="405"/>
    </row>
    <row r="149" spans="3:7" ht="15" x14ac:dyDescent="0.25">
      <c r="C149" s="171"/>
      <c r="G149" s="405"/>
    </row>
    <row r="150" spans="3:7" ht="15" x14ac:dyDescent="0.25">
      <c r="C150" s="171"/>
      <c r="G150" s="405"/>
    </row>
    <row r="151" spans="3:7" ht="15" x14ac:dyDescent="0.25">
      <c r="C151" s="171"/>
      <c r="G151" s="405"/>
    </row>
    <row r="152" spans="3:7" ht="15" x14ac:dyDescent="0.25">
      <c r="C152" s="171"/>
      <c r="G152" s="405"/>
    </row>
    <row r="153" spans="3:7" ht="15" x14ac:dyDescent="0.25">
      <c r="C153" s="171"/>
      <c r="G153" s="405"/>
    </row>
    <row r="154" spans="3:7" ht="15" x14ac:dyDescent="0.25">
      <c r="C154" s="171"/>
      <c r="G154" s="405"/>
    </row>
    <row r="155" spans="3:7" ht="15" x14ac:dyDescent="0.25">
      <c r="C155" s="171"/>
      <c r="G155" s="405"/>
    </row>
    <row r="156" spans="3:7" ht="15" x14ac:dyDescent="0.25">
      <c r="C156" s="171"/>
      <c r="G156" s="405"/>
    </row>
    <row r="157" spans="3:7" ht="15" x14ac:dyDescent="0.25">
      <c r="C157" s="171"/>
      <c r="G157" s="405"/>
    </row>
    <row r="158" spans="3:7" ht="15" x14ac:dyDescent="0.25">
      <c r="C158" s="171"/>
      <c r="G158" s="405"/>
    </row>
    <row r="159" spans="3:7" ht="15" x14ac:dyDescent="0.25">
      <c r="C159" s="171"/>
      <c r="G159" s="405"/>
    </row>
    <row r="160" spans="3:7" ht="15" x14ac:dyDescent="0.25">
      <c r="C160" s="171"/>
      <c r="G160" s="405"/>
    </row>
    <row r="161" spans="3:7" ht="15" x14ac:dyDescent="0.25">
      <c r="C161" s="171"/>
      <c r="G161" s="405"/>
    </row>
    <row r="162" spans="3:7" ht="15" x14ac:dyDescent="0.25">
      <c r="C162" s="171"/>
      <c r="G162" s="405"/>
    </row>
    <row r="163" spans="3:7" ht="15" x14ac:dyDescent="0.25">
      <c r="C163" s="171"/>
      <c r="G163" s="405"/>
    </row>
    <row r="164" spans="3:7" ht="15" x14ac:dyDescent="0.25">
      <c r="C164" s="171"/>
      <c r="G164" s="405"/>
    </row>
    <row r="165" spans="3:7" ht="15" x14ac:dyDescent="0.25">
      <c r="C165" s="171"/>
      <c r="G165" s="405"/>
    </row>
    <row r="166" spans="3:7" ht="15" x14ac:dyDescent="0.25">
      <c r="C166" s="171"/>
      <c r="G166" s="405"/>
    </row>
    <row r="167" spans="3:7" ht="15" x14ac:dyDescent="0.25">
      <c r="C167" s="171"/>
      <c r="G167" s="405"/>
    </row>
    <row r="168" spans="3:7" ht="15" x14ac:dyDescent="0.25">
      <c r="C168" s="171"/>
      <c r="G168" s="405"/>
    </row>
    <row r="169" spans="3:7" ht="15" x14ac:dyDescent="0.25">
      <c r="C169" s="171"/>
      <c r="G169" s="405"/>
    </row>
    <row r="170" spans="3:7" ht="15" x14ac:dyDescent="0.25">
      <c r="C170" s="171"/>
      <c r="G170" s="405"/>
    </row>
    <row r="171" spans="3:7" ht="15" x14ac:dyDescent="0.25">
      <c r="C171" s="171"/>
      <c r="G171" s="405"/>
    </row>
    <row r="172" spans="3:7" ht="15" x14ac:dyDescent="0.25">
      <c r="C172" s="171"/>
      <c r="G172" s="405"/>
    </row>
    <row r="173" spans="3:7" ht="15" x14ac:dyDescent="0.25">
      <c r="C173" s="171"/>
      <c r="G173" s="405"/>
    </row>
    <row r="174" spans="3:7" ht="15" x14ac:dyDescent="0.25">
      <c r="C174" s="171"/>
      <c r="G174" s="405"/>
    </row>
    <row r="175" spans="3:7" ht="15" x14ac:dyDescent="0.25">
      <c r="C175" s="171"/>
      <c r="G175" s="405"/>
    </row>
    <row r="176" spans="3:7" ht="15" x14ac:dyDescent="0.25">
      <c r="C176" s="171"/>
      <c r="G176" s="405"/>
    </row>
    <row r="177" spans="3:7" ht="15" x14ac:dyDescent="0.25">
      <c r="C177" s="171"/>
      <c r="G177" s="405"/>
    </row>
    <row r="178" spans="3:7" ht="15" x14ac:dyDescent="0.25">
      <c r="C178" s="171"/>
      <c r="G178" s="405"/>
    </row>
    <row r="179" spans="3:7" ht="15" x14ac:dyDescent="0.25">
      <c r="C179" s="171"/>
      <c r="G179" s="405"/>
    </row>
    <row r="180" spans="3:7" ht="15" x14ac:dyDescent="0.25">
      <c r="C180" s="171"/>
      <c r="G180" s="405"/>
    </row>
    <row r="181" spans="3:7" ht="15" x14ac:dyDescent="0.25">
      <c r="C181" s="171"/>
      <c r="G181" s="405"/>
    </row>
    <row r="182" spans="3:7" ht="15" x14ac:dyDescent="0.25">
      <c r="C182" s="171"/>
      <c r="G182" s="405"/>
    </row>
    <row r="183" spans="3:7" ht="15" x14ac:dyDescent="0.25">
      <c r="C183" s="171"/>
      <c r="G183" s="405"/>
    </row>
    <row r="184" spans="3:7" ht="15" x14ac:dyDescent="0.25">
      <c r="C184" s="171"/>
      <c r="G184" s="405"/>
    </row>
    <row r="185" spans="3:7" ht="15" x14ac:dyDescent="0.25">
      <c r="C185" s="171"/>
      <c r="G185" s="405"/>
    </row>
    <row r="186" spans="3:7" ht="15" x14ac:dyDescent="0.25">
      <c r="C186" s="171"/>
      <c r="G186" s="405"/>
    </row>
    <row r="187" spans="3:7" ht="15" x14ac:dyDescent="0.25">
      <c r="C187" s="171"/>
      <c r="G187" s="405"/>
    </row>
    <row r="188" spans="3:7" ht="15" x14ac:dyDescent="0.25">
      <c r="C188" s="171"/>
      <c r="G188" s="405"/>
    </row>
    <row r="189" spans="3:7" ht="15" x14ac:dyDescent="0.25">
      <c r="C189" s="171"/>
      <c r="G189" s="405"/>
    </row>
    <row r="190" spans="3:7" ht="15" x14ac:dyDescent="0.25">
      <c r="C190" s="171"/>
      <c r="G190" s="405"/>
    </row>
    <row r="191" spans="3:7" ht="15" x14ac:dyDescent="0.25">
      <c r="C191" s="171"/>
      <c r="G191" s="405"/>
    </row>
    <row r="192" spans="3:7" ht="15" x14ac:dyDescent="0.25">
      <c r="C192" s="171"/>
      <c r="G192" s="405"/>
    </row>
    <row r="193" spans="3:7" ht="15" x14ac:dyDescent="0.25">
      <c r="C193" s="171"/>
      <c r="G193" s="405"/>
    </row>
    <row r="194" spans="3:7" ht="15" x14ac:dyDescent="0.25">
      <c r="C194" s="171"/>
      <c r="G194" s="405"/>
    </row>
    <row r="195" spans="3:7" ht="15" x14ac:dyDescent="0.25">
      <c r="C195" s="171"/>
      <c r="G195" s="405"/>
    </row>
    <row r="196" spans="3:7" ht="15" x14ac:dyDescent="0.25">
      <c r="C196" s="171"/>
    </row>
    <row r="197" spans="3:7" ht="15" x14ac:dyDescent="0.25">
      <c r="C197" s="171"/>
    </row>
    <row r="198" spans="3:7" ht="15" x14ac:dyDescent="0.25">
      <c r="C198" s="171"/>
    </row>
    <row r="199" spans="3:7" ht="15" x14ac:dyDescent="0.25">
      <c r="C199" s="171"/>
    </row>
    <row r="200" spans="3:7" ht="15" x14ac:dyDescent="0.25">
      <c r="C200" s="171"/>
    </row>
    <row r="201" spans="3:7" ht="15" x14ac:dyDescent="0.25">
      <c r="C201" s="171"/>
    </row>
    <row r="202" spans="3:7" ht="15" x14ac:dyDescent="0.25">
      <c r="C202" s="171"/>
    </row>
    <row r="203" spans="3:7" ht="15" x14ac:dyDescent="0.25">
      <c r="C203" s="171"/>
    </row>
    <row r="204" spans="3:7" ht="15" x14ac:dyDescent="0.25">
      <c r="C204" s="171"/>
    </row>
    <row r="205" spans="3:7" ht="15" x14ac:dyDescent="0.25">
      <c r="C205" s="171"/>
    </row>
    <row r="206" spans="3:7" ht="15" x14ac:dyDescent="0.25">
      <c r="C206" s="171"/>
    </row>
    <row r="207" spans="3:7" ht="15" x14ac:dyDescent="0.25">
      <c r="C207" s="171"/>
    </row>
    <row r="208" spans="3:7" ht="15" x14ac:dyDescent="0.25">
      <c r="C208" s="171"/>
    </row>
    <row r="209" spans="3:3" ht="15" x14ac:dyDescent="0.25">
      <c r="C209" s="171"/>
    </row>
    <row r="210" spans="3:3" ht="15" x14ac:dyDescent="0.25"/>
    <row r="211" spans="3:3" ht="15" x14ac:dyDescent="0.25"/>
    <row r="212" spans="3:3" ht="15" x14ac:dyDescent="0.25"/>
    <row r="213" spans="3:3" ht="15" x14ac:dyDescent="0.25"/>
    <row r="214" spans="3:3" ht="15" x14ac:dyDescent="0.25">
      <c r="C214" s="171"/>
    </row>
    <row r="215" spans="3:3" ht="15" x14ac:dyDescent="0.25">
      <c r="C215" s="171"/>
    </row>
    <row r="216" spans="3:3" ht="15" x14ac:dyDescent="0.25">
      <c r="C216" s="171"/>
    </row>
    <row r="217" spans="3:3" ht="15" x14ac:dyDescent="0.25">
      <c r="C217" s="171"/>
    </row>
    <row r="218" spans="3:3" ht="15" x14ac:dyDescent="0.25">
      <c r="C218" s="171"/>
    </row>
    <row r="219" spans="3:3" ht="15" x14ac:dyDescent="0.25">
      <c r="C219" s="171"/>
    </row>
    <row r="220" spans="3:3" ht="15" x14ac:dyDescent="0.25">
      <c r="C220" s="171"/>
    </row>
    <row r="221" spans="3:3" ht="15" x14ac:dyDescent="0.25">
      <c r="C221" s="171"/>
    </row>
    <row r="222" spans="3:3" ht="15" x14ac:dyDescent="0.25">
      <c r="C222" s="171"/>
    </row>
    <row r="223" spans="3:3" ht="15" x14ac:dyDescent="0.25">
      <c r="C223" s="171"/>
    </row>
    <row r="224" spans="3:3" ht="15" x14ac:dyDescent="0.25">
      <c r="C224" s="171"/>
    </row>
    <row r="225" spans="3:3" ht="15" x14ac:dyDescent="0.25">
      <c r="C225" s="171"/>
    </row>
    <row r="226" spans="3:3" ht="15" x14ac:dyDescent="0.25">
      <c r="C226" s="171"/>
    </row>
    <row r="227" spans="3:3" ht="15" x14ac:dyDescent="0.25">
      <c r="C227" s="171"/>
    </row>
    <row r="228" spans="3:3" ht="15" x14ac:dyDescent="0.25">
      <c r="C228" s="171"/>
    </row>
    <row r="229" spans="3:3" ht="15" x14ac:dyDescent="0.25">
      <c r="C229" s="171"/>
    </row>
    <row r="230" spans="3:3" ht="15" x14ac:dyDescent="0.25"/>
    <row r="231" spans="3:3" ht="15" x14ac:dyDescent="0.25"/>
    <row r="232" spans="3:3" ht="15" x14ac:dyDescent="0.25"/>
    <row r="233" spans="3:3" ht="15" x14ac:dyDescent="0.25"/>
    <row r="234" spans="3:3" ht="15" x14ac:dyDescent="0.25"/>
    <row r="235" spans="3:3" ht="15" x14ac:dyDescent="0.25"/>
    <row r="236" spans="3:3" ht="15" x14ac:dyDescent="0.25"/>
    <row r="237" spans="3:3" ht="15" x14ac:dyDescent="0.25"/>
    <row r="238" spans="3:3" ht="15" x14ac:dyDescent="0.25"/>
    <row r="239" spans="3:3" ht="15" x14ac:dyDescent="0.25"/>
    <row r="240" spans="3:3" ht="15" x14ac:dyDescent="0.25"/>
    <row r="241" spans="3:3" ht="15" x14ac:dyDescent="0.25"/>
    <row r="242" spans="3:3" ht="15" x14ac:dyDescent="0.25"/>
    <row r="243" spans="3:3" ht="15" x14ac:dyDescent="0.25"/>
    <row r="244" spans="3:3" ht="15" x14ac:dyDescent="0.25"/>
    <row r="245" spans="3:3" ht="15" x14ac:dyDescent="0.25">
      <c r="C245" s="171"/>
    </row>
    <row r="246" spans="3:3" ht="15" x14ac:dyDescent="0.25">
      <c r="C246" s="171"/>
    </row>
    <row r="247" spans="3:3" ht="15" x14ac:dyDescent="0.25"/>
    <row r="248" spans="3:3" ht="15" x14ac:dyDescent="0.25"/>
    <row r="249" spans="3:3" ht="15" x14ac:dyDescent="0.25"/>
    <row r="250" spans="3:3" ht="15" x14ac:dyDescent="0.25"/>
    <row r="251" spans="3:3" ht="15" x14ac:dyDescent="0.25"/>
    <row r="252" spans="3:3" ht="15" x14ac:dyDescent="0.25"/>
    <row r="253" spans="3:3" ht="15" x14ac:dyDescent="0.25"/>
    <row r="254" spans="3:3" ht="15" x14ac:dyDescent="0.25"/>
    <row r="255" spans="3:3" ht="15" x14ac:dyDescent="0.25"/>
    <row r="256" spans="3:3" ht="15" x14ac:dyDescent="0.25"/>
    <row r="257" spans="3:7" ht="15" x14ac:dyDescent="0.25"/>
    <row r="258" spans="3:7" ht="15" x14ac:dyDescent="0.25"/>
    <row r="259" spans="3:7" ht="15" x14ac:dyDescent="0.25"/>
    <row r="260" spans="3:7" ht="15" x14ac:dyDescent="0.25"/>
    <row r="261" spans="3:7" ht="15" x14ac:dyDescent="0.25"/>
    <row r="262" spans="3:7" ht="15" hidden="1" customHeight="1" x14ac:dyDescent="0.25">
      <c r="C262" s="171"/>
    </row>
    <row r="263" spans="3:7" ht="15" hidden="1" customHeight="1" x14ac:dyDescent="0.25">
      <c r="C263" s="171"/>
    </row>
    <row r="264" spans="3:7" ht="15" hidden="1" x14ac:dyDescent="0.25">
      <c r="C264" s="171"/>
      <c r="G264" s="347"/>
    </row>
    <row r="265" spans="3:7" ht="15" hidden="1" x14ac:dyDescent="0.25">
      <c r="C265" s="171"/>
      <c r="G265" s="347"/>
    </row>
    <row r="266" spans="3:7" ht="15" hidden="1" x14ac:dyDescent="0.25">
      <c r="C266" s="171"/>
      <c r="G266" s="347"/>
    </row>
    <row r="267" spans="3:7" ht="15" hidden="1" x14ac:dyDescent="0.25">
      <c r="C267" s="171"/>
      <c r="G267" s="347"/>
    </row>
    <row r="268" spans="3:7" ht="15" hidden="1" x14ac:dyDescent="0.25">
      <c r="C268" s="171"/>
      <c r="G268" s="347"/>
    </row>
    <row r="269" spans="3:7" ht="15" hidden="1" x14ac:dyDescent="0.25">
      <c r="C269" s="171"/>
      <c r="G269" s="347"/>
    </row>
    <row r="270" spans="3:7" ht="15" hidden="1" x14ac:dyDescent="0.25">
      <c r="C270" s="171"/>
      <c r="G270" s="347"/>
    </row>
    <row r="271" spans="3:7" ht="15" hidden="1" x14ac:dyDescent="0.25">
      <c r="C271" s="171"/>
      <c r="G271" s="347"/>
    </row>
    <row r="272" spans="3:7" ht="15" hidden="1" x14ac:dyDescent="0.25">
      <c r="C272" s="171"/>
      <c r="G272" s="347"/>
    </row>
    <row r="273" spans="3:7" ht="15" hidden="1" x14ac:dyDescent="0.25">
      <c r="C273" s="171"/>
      <c r="G273" s="347"/>
    </row>
    <row r="274" spans="3:7" ht="15" hidden="1" x14ac:dyDescent="0.25">
      <c r="C274" s="171"/>
      <c r="G274" s="347"/>
    </row>
    <row r="275" spans="3:7" ht="15" hidden="1" x14ac:dyDescent="0.25">
      <c r="C275" s="171"/>
      <c r="G275" s="347"/>
    </row>
    <row r="276" spans="3:7" ht="15" hidden="1" x14ac:dyDescent="0.25">
      <c r="C276" s="171"/>
      <c r="G276" s="347"/>
    </row>
    <row r="277" spans="3:7" ht="15" hidden="1" x14ac:dyDescent="0.25">
      <c r="C277" s="171"/>
      <c r="G277" s="347"/>
    </row>
    <row r="278" spans="3:7" ht="15" hidden="1" x14ac:dyDescent="0.25">
      <c r="C278" s="171"/>
      <c r="G278" s="347"/>
    </row>
    <row r="279" spans="3:7" ht="15" hidden="1" x14ac:dyDescent="0.25">
      <c r="C279" s="171"/>
      <c r="G279" s="347"/>
    </row>
    <row r="280" spans="3:7" ht="15" hidden="1" x14ac:dyDescent="0.25">
      <c r="C280" s="171"/>
      <c r="G280" s="347"/>
    </row>
    <row r="281" spans="3:7" ht="15" hidden="1" x14ac:dyDescent="0.25">
      <c r="C281" s="171"/>
      <c r="G281" s="347"/>
    </row>
    <row r="282" spans="3:7" ht="15" hidden="1" x14ac:dyDescent="0.25">
      <c r="C282" s="171"/>
      <c r="G282" s="347"/>
    </row>
    <row r="283" spans="3:7" ht="15" hidden="1" x14ac:dyDescent="0.25">
      <c r="C283" s="171"/>
      <c r="G283" s="347"/>
    </row>
    <row r="284" spans="3:7" ht="15" hidden="1" x14ac:dyDescent="0.25">
      <c r="C284" s="171"/>
      <c r="G284" s="347"/>
    </row>
    <row r="285" spans="3:7" ht="15" hidden="1" x14ac:dyDescent="0.25">
      <c r="C285" s="171"/>
      <c r="G285" s="347"/>
    </row>
    <row r="286" spans="3:7" ht="15" hidden="1" x14ac:dyDescent="0.25">
      <c r="C286" s="171"/>
      <c r="G286" s="347"/>
    </row>
    <row r="287" spans="3:7" ht="15" hidden="1" x14ac:dyDescent="0.25">
      <c r="C287" s="171"/>
      <c r="G287" s="347"/>
    </row>
    <row r="288" spans="3:7" ht="15" hidden="1" x14ac:dyDescent="0.25">
      <c r="C288" s="171"/>
      <c r="G288" s="347"/>
    </row>
    <row r="289" spans="3:7" ht="15" hidden="1" x14ac:dyDescent="0.25">
      <c r="C289" s="171"/>
      <c r="G289" s="347"/>
    </row>
    <row r="290" spans="3:7" ht="15" hidden="1" x14ac:dyDescent="0.25">
      <c r="C290" s="171"/>
      <c r="G290" s="347"/>
    </row>
    <row r="291" spans="3:7" ht="15" hidden="1" x14ac:dyDescent="0.25">
      <c r="C291" s="171"/>
      <c r="G291" s="347"/>
    </row>
    <row r="292" spans="3:7" ht="15" hidden="1" x14ac:dyDescent="0.25">
      <c r="C292" s="171"/>
      <c r="G292" s="347"/>
    </row>
    <row r="293" spans="3:7" ht="15" hidden="1" x14ac:dyDescent="0.25">
      <c r="C293" s="171"/>
      <c r="G293" s="347"/>
    </row>
    <row r="294" spans="3:7" ht="15" hidden="1" x14ac:dyDescent="0.25">
      <c r="G294" s="347"/>
    </row>
    <row r="295" spans="3:7" ht="15" hidden="1" x14ac:dyDescent="0.25">
      <c r="G295" s="347"/>
    </row>
    <row r="296" spans="3:7" ht="15" hidden="1" x14ac:dyDescent="0.25">
      <c r="G296" s="347"/>
    </row>
    <row r="297" spans="3:7" ht="15" hidden="1" x14ac:dyDescent="0.25">
      <c r="G297" s="347"/>
    </row>
    <row r="298" spans="3:7" ht="15" hidden="1" x14ac:dyDescent="0.25">
      <c r="G298" s="347"/>
    </row>
    <row r="299" spans="3:7" ht="15" hidden="1" x14ac:dyDescent="0.25">
      <c r="G299" s="347"/>
    </row>
    <row r="300" spans="3:7" ht="15" hidden="1" x14ac:dyDescent="0.25">
      <c r="G300" s="347"/>
    </row>
    <row r="301" spans="3:7" ht="15" hidden="1" x14ac:dyDescent="0.25">
      <c r="G301" s="347"/>
    </row>
    <row r="302" spans="3:7" ht="15" hidden="1" x14ac:dyDescent="0.25">
      <c r="C302" s="171"/>
      <c r="G302" s="347"/>
    </row>
    <row r="303" spans="3:7" ht="15" hidden="1" x14ac:dyDescent="0.25">
      <c r="C303" s="171"/>
      <c r="G303" s="347"/>
    </row>
    <row r="304" spans="3:7" ht="15" hidden="1" x14ac:dyDescent="0.25">
      <c r="C304" s="171"/>
      <c r="G304" s="347"/>
    </row>
    <row r="305" spans="3:7" ht="15" hidden="1" x14ac:dyDescent="0.25">
      <c r="G305" s="347"/>
    </row>
    <row r="306" spans="3:7" ht="15" x14ac:dyDescent="0.25"/>
    <row r="307" spans="3:7" ht="15" x14ac:dyDescent="0.25"/>
    <row r="308" spans="3:7" ht="15" x14ac:dyDescent="0.25"/>
    <row r="309" spans="3:7" ht="15" x14ac:dyDescent="0.25"/>
    <row r="310" spans="3:7" ht="15" hidden="1" customHeight="1" x14ac:dyDescent="0.25">
      <c r="C310" s="171"/>
    </row>
    <row r="311" spans="3:7" ht="15" hidden="1" customHeight="1" x14ac:dyDescent="0.25">
      <c r="C311" s="171"/>
    </row>
    <row r="312" spans="3:7" ht="15" hidden="1" customHeight="1" x14ac:dyDescent="0.25">
      <c r="C312" s="171"/>
    </row>
    <row r="313" spans="3:7" ht="15" hidden="1" customHeight="1" x14ac:dyDescent="0.25">
      <c r="C313" s="171"/>
    </row>
    <row r="314" spans="3:7" ht="15" hidden="1" customHeight="1" x14ac:dyDescent="0.25">
      <c r="C314" s="171"/>
    </row>
    <row r="315" spans="3:7" ht="15" hidden="1" customHeight="1" x14ac:dyDescent="0.25">
      <c r="C315" s="171"/>
    </row>
    <row r="316" spans="3:7" ht="15" hidden="1" customHeight="1" x14ac:dyDescent="0.25">
      <c r="C316" s="171"/>
    </row>
    <row r="317" spans="3:7" ht="15" hidden="1" customHeight="1" x14ac:dyDescent="0.25">
      <c r="C317" s="171"/>
    </row>
    <row r="318" spans="3:7" ht="15" hidden="1" customHeight="1" x14ac:dyDescent="0.25">
      <c r="C318" s="171"/>
    </row>
    <row r="319" spans="3:7" ht="15" hidden="1" customHeight="1" x14ac:dyDescent="0.25">
      <c r="C319" s="171"/>
    </row>
    <row r="320" spans="3:7" ht="15" hidden="1" customHeight="1" x14ac:dyDescent="0.25">
      <c r="C320" s="171"/>
    </row>
    <row r="321" spans="3:3" ht="15" hidden="1" customHeight="1" x14ac:dyDescent="0.25">
      <c r="C321" s="171"/>
    </row>
    <row r="322" spans="3:3" ht="15" hidden="1" customHeight="1" x14ac:dyDescent="0.25">
      <c r="C322" s="171"/>
    </row>
    <row r="323" spans="3:3" ht="15" hidden="1" customHeight="1" x14ac:dyDescent="0.25">
      <c r="C323" s="171"/>
    </row>
    <row r="324" spans="3:3" ht="15" hidden="1" customHeight="1" x14ac:dyDescent="0.25">
      <c r="C324" s="171"/>
    </row>
    <row r="325" spans="3:3" ht="15" hidden="1" customHeight="1" x14ac:dyDescent="0.25">
      <c r="C325" s="171"/>
    </row>
    <row r="326" spans="3:3" ht="15" hidden="1" customHeight="1" x14ac:dyDescent="0.25">
      <c r="C326" s="171"/>
    </row>
    <row r="327" spans="3:3" ht="15" hidden="1" customHeight="1" x14ac:dyDescent="0.25">
      <c r="C327" s="171"/>
    </row>
    <row r="328" spans="3:3" ht="15" hidden="1" customHeight="1" x14ac:dyDescent="0.25">
      <c r="C328" s="171"/>
    </row>
    <row r="329" spans="3:3" ht="15" hidden="1" x14ac:dyDescent="0.25">
      <c r="C329" s="171"/>
    </row>
    <row r="330" spans="3:3" ht="15" hidden="1" x14ac:dyDescent="0.25">
      <c r="C330" s="171"/>
    </row>
    <row r="331" spans="3:3" ht="15" hidden="1" x14ac:dyDescent="0.25">
      <c r="C331" s="171"/>
    </row>
    <row r="332" spans="3:3" ht="15" hidden="1" x14ac:dyDescent="0.25">
      <c r="C332" s="171"/>
    </row>
    <row r="333" spans="3:3" ht="15" hidden="1" x14ac:dyDescent="0.25">
      <c r="C333" s="171"/>
    </row>
    <row r="334" spans="3:3" ht="15" hidden="1" x14ac:dyDescent="0.25">
      <c r="C334" s="171"/>
    </row>
    <row r="335" spans="3:3" ht="15" hidden="1" x14ac:dyDescent="0.25">
      <c r="C335" s="171"/>
    </row>
    <row r="336" spans="3:3" ht="15" hidden="1" x14ac:dyDescent="0.25">
      <c r="C336" s="171"/>
    </row>
    <row r="337" spans="3:3" ht="15" hidden="1" x14ac:dyDescent="0.25">
      <c r="C337" s="171"/>
    </row>
    <row r="338" spans="3:3" ht="15" hidden="1" x14ac:dyDescent="0.25">
      <c r="C338" s="171"/>
    </row>
    <row r="339" spans="3:3" ht="15" hidden="1" x14ac:dyDescent="0.25">
      <c r="C339" s="171"/>
    </row>
    <row r="340" spans="3:3" ht="15" hidden="1" x14ac:dyDescent="0.25">
      <c r="C340" s="171"/>
    </row>
    <row r="341" spans="3:3" ht="15" x14ac:dyDescent="0.25">
      <c r="C341" s="171"/>
    </row>
    <row r="342" spans="3:3" ht="15" x14ac:dyDescent="0.25">
      <c r="C342" s="171"/>
    </row>
    <row r="343" spans="3:3" ht="15" x14ac:dyDescent="0.25">
      <c r="C343" s="171"/>
    </row>
    <row r="344" spans="3:3" ht="15" x14ac:dyDescent="0.25">
      <c r="C344" s="171"/>
    </row>
    <row r="345" spans="3:3" ht="15" x14ac:dyDescent="0.25">
      <c r="C345" s="171"/>
    </row>
    <row r="346" spans="3:3" ht="15" x14ac:dyDescent="0.25">
      <c r="C346" s="171"/>
    </row>
    <row r="347" spans="3:3" ht="15" x14ac:dyDescent="0.25">
      <c r="C347" s="171"/>
    </row>
    <row r="348" spans="3:3" ht="15" x14ac:dyDescent="0.25">
      <c r="C348" s="171"/>
    </row>
    <row r="349" spans="3:3" ht="15" x14ac:dyDescent="0.25">
      <c r="C349" s="171"/>
    </row>
    <row r="350" spans="3:3" ht="15" hidden="1" x14ac:dyDescent="0.25">
      <c r="C350" s="171"/>
    </row>
    <row r="351" spans="3:3" ht="15" hidden="1" x14ac:dyDescent="0.25">
      <c r="C351" s="171"/>
    </row>
    <row r="352" spans="3:3" ht="15" x14ac:dyDescent="0.25">
      <c r="C352" s="171"/>
    </row>
    <row r="353" spans="3:3" ht="15" x14ac:dyDescent="0.25">
      <c r="C353" s="171"/>
    </row>
    <row r="354" spans="3:3" ht="15" x14ac:dyDescent="0.25">
      <c r="C354" s="171"/>
    </row>
    <row r="355" spans="3:3" ht="15" x14ac:dyDescent="0.25">
      <c r="C355" s="171"/>
    </row>
    <row r="356" spans="3:3" ht="15" x14ac:dyDescent="0.25">
      <c r="C356" s="171"/>
    </row>
    <row r="357" spans="3:3" ht="15" x14ac:dyDescent="0.25">
      <c r="C357" s="171"/>
    </row>
    <row r="358" spans="3:3" ht="15" hidden="1" x14ac:dyDescent="0.25">
      <c r="C358" s="171"/>
    </row>
    <row r="359" spans="3:3" ht="15" hidden="1" x14ac:dyDescent="0.25">
      <c r="C359" s="171"/>
    </row>
    <row r="360" spans="3:3" ht="15" hidden="1" x14ac:dyDescent="0.25">
      <c r="C360" s="171"/>
    </row>
    <row r="361" spans="3:3" ht="15" hidden="1" customHeight="1" x14ac:dyDescent="0.25">
      <c r="C361" s="171"/>
    </row>
    <row r="362" spans="3:3" ht="15" hidden="1" customHeight="1" x14ac:dyDescent="0.25">
      <c r="C362" s="171"/>
    </row>
    <row r="363" spans="3:3" ht="15" hidden="1" customHeight="1" x14ac:dyDescent="0.25">
      <c r="C363" s="171"/>
    </row>
    <row r="364" spans="3:3" ht="15" hidden="1" customHeight="1" x14ac:dyDescent="0.25">
      <c r="C364" s="171"/>
    </row>
    <row r="365" spans="3:3" ht="15" hidden="1" customHeight="1" x14ac:dyDescent="0.25">
      <c r="C365" s="171"/>
    </row>
    <row r="366" spans="3:3" ht="15" hidden="1" customHeight="1" x14ac:dyDescent="0.25">
      <c r="C366" s="171"/>
    </row>
    <row r="367" spans="3:3" ht="15" hidden="1" customHeight="1" x14ac:dyDescent="0.25">
      <c r="C367" s="171"/>
    </row>
    <row r="368" spans="3:3" ht="15" hidden="1" customHeight="1" x14ac:dyDescent="0.25">
      <c r="C368" s="171"/>
    </row>
    <row r="369" spans="3:3" ht="15" hidden="1" x14ac:dyDescent="0.25">
      <c r="C369" s="171"/>
    </row>
    <row r="370" spans="3:3" ht="15" hidden="1" x14ac:dyDescent="0.25">
      <c r="C370" s="171"/>
    </row>
    <row r="371" spans="3:3" ht="15" hidden="1" x14ac:dyDescent="0.25">
      <c r="C371" s="171"/>
    </row>
    <row r="372" spans="3:3" ht="15" hidden="1" customHeight="1" x14ac:dyDescent="0.25">
      <c r="C372" s="171"/>
    </row>
    <row r="373" spans="3:3" ht="15" hidden="1" customHeight="1" x14ac:dyDescent="0.25">
      <c r="C373" s="171"/>
    </row>
    <row r="374" spans="3:3" ht="15" hidden="1" customHeight="1" x14ac:dyDescent="0.25">
      <c r="C374" s="171"/>
    </row>
    <row r="375" spans="3:3" ht="15" hidden="1" customHeight="1" x14ac:dyDescent="0.25">
      <c r="C375" s="171"/>
    </row>
    <row r="376" spans="3:3" ht="15" hidden="1" customHeight="1" x14ac:dyDescent="0.25">
      <c r="C376" s="171"/>
    </row>
    <row r="377" spans="3:3" ht="15" hidden="1" x14ac:dyDescent="0.25">
      <c r="C377" s="171"/>
    </row>
    <row r="378" spans="3:3" ht="15" hidden="1" x14ac:dyDescent="0.25">
      <c r="C378" s="171"/>
    </row>
    <row r="379" spans="3:3" ht="15" hidden="1" x14ac:dyDescent="0.25">
      <c r="C379" s="171"/>
    </row>
    <row r="380" spans="3:3" ht="15" hidden="1" x14ac:dyDescent="0.25">
      <c r="C380" s="171"/>
    </row>
    <row r="381" spans="3:3" ht="15" hidden="1" x14ac:dyDescent="0.25">
      <c r="C381" s="171"/>
    </row>
    <row r="382" spans="3:3" ht="15" hidden="1" x14ac:dyDescent="0.25">
      <c r="C382" s="171"/>
    </row>
    <row r="383" spans="3:3" ht="15" hidden="1" x14ac:dyDescent="0.25">
      <c r="C383" s="171"/>
    </row>
    <row r="384" spans="3:3" ht="15" hidden="1" x14ac:dyDescent="0.25">
      <c r="C384" s="171"/>
    </row>
    <row r="385" spans="3:3" ht="15" hidden="1" x14ac:dyDescent="0.25">
      <c r="C385" s="171"/>
    </row>
    <row r="386" spans="3:3" ht="15" hidden="1" x14ac:dyDescent="0.25">
      <c r="C386" s="171"/>
    </row>
    <row r="387" spans="3:3" ht="15" hidden="1" x14ac:dyDescent="0.25">
      <c r="C387" s="171"/>
    </row>
    <row r="388" spans="3:3" ht="15" hidden="1" x14ac:dyDescent="0.25">
      <c r="C388" s="171"/>
    </row>
    <row r="389" spans="3:3" ht="15" hidden="1" x14ac:dyDescent="0.25">
      <c r="C389" s="171"/>
    </row>
    <row r="390" spans="3:3" ht="15" hidden="1" x14ac:dyDescent="0.25">
      <c r="C390" s="171"/>
    </row>
    <row r="391" spans="3:3" ht="15" hidden="1" x14ac:dyDescent="0.25">
      <c r="C391" s="171"/>
    </row>
    <row r="392" spans="3:3" ht="15" hidden="1" x14ac:dyDescent="0.25">
      <c r="C392" s="171"/>
    </row>
    <row r="393" spans="3:3" ht="15" hidden="1" x14ac:dyDescent="0.25">
      <c r="C393" s="171"/>
    </row>
    <row r="394" spans="3:3" ht="15" hidden="1" x14ac:dyDescent="0.25">
      <c r="C394" s="171"/>
    </row>
    <row r="395" spans="3:3" ht="15" hidden="1" x14ac:dyDescent="0.25">
      <c r="C395" s="171"/>
    </row>
    <row r="396" spans="3:3" ht="15" hidden="1" x14ac:dyDescent="0.25">
      <c r="C396" s="171"/>
    </row>
    <row r="397" spans="3:3" ht="15" hidden="1" x14ac:dyDescent="0.25">
      <c r="C397" s="171"/>
    </row>
    <row r="398" spans="3:3" ht="15" hidden="1" x14ac:dyDescent="0.25">
      <c r="C398" s="171"/>
    </row>
    <row r="399" spans="3:3" ht="15" hidden="1" x14ac:dyDescent="0.25">
      <c r="C399" s="171"/>
    </row>
    <row r="400" spans="3:3" ht="15" hidden="1" x14ac:dyDescent="0.25">
      <c r="C400" s="171"/>
    </row>
    <row r="401" spans="3:3" ht="15" hidden="1" x14ac:dyDescent="0.25">
      <c r="C401" s="171"/>
    </row>
    <row r="402" spans="3:3" ht="15" hidden="1" x14ac:dyDescent="0.25">
      <c r="C402" s="171"/>
    </row>
    <row r="403" spans="3:3" ht="15" hidden="1" x14ac:dyDescent="0.25">
      <c r="C403" s="171"/>
    </row>
    <row r="404" spans="3:3" ht="15" hidden="1" x14ac:dyDescent="0.25">
      <c r="C404" s="171"/>
    </row>
    <row r="405" spans="3:3" ht="15" hidden="1" x14ac:dyDescent="0.25">
      <c r="C405" s="171"/>
    </row>
    <row r="406" spans="3:3" ht="15" hidden="1" x14ac:dyDescent="0.25">
      <c r="C406" s="171"/>
    </row>
    <row r="407" spans="3:3" ht="15" hidden="1" x14ac:dyDescent="0.25">
      <c r="C407" s="171"/>
    </row>
    <row r="408" spans="3:3" ht="15" hidden="1" x14ac:dyDescent="0.25">
      <c r="C408" s="171"/>
    </row>
    <row r="409" spans="3:3" ht="15" hidden="1" x14ac:dyDescent="0.25">
      <c r="C409" s="171"/>
    </row>
    <row r="410" spans="3:3" ht="15" hidden="1" x14ac:dyDescent="0.25">
      <c r="C410" s="171"/>
    </row>
    <row r="411" spans="3:3" ht="15" hidden="1" x14ac:dyDescent="0.25">
      <c r="C411" s="171"/>
    </row>
    <row r="412" spans="3:3" ht="15" hidden="1" x14ac:dyDescent="0.25">
      <c r="C412" s="171"/>
    </row>
    <row r="413" spans="3:3" ht="15" hidden="1" x14ac:dyDescent="0.25">
      <c r="C413" s="171"/>
    </row>
    <row r="414" spans="3:3" ht="15" hidden="1" x14ac:dyDescent="0.25">
      <c r="C414" s="171"/>
    </row>
    <row r="415" spans="3:3" ht="15" hidden="1" x14ac:dyDescent="0.25">
      <c r="C415" s="171"/>
    </row>
    <row r="416" spans="3:3" ht="15" hidden="1" x14ac:dyDescent="0.25">
      <c r="C416" s="171"/>
    </row>
    <row r="417" spans="3:3" ht="15" hidden="1" x14ac:dyDescent="0.25">
      <c r="C417" s="171"/>
    </row>
    <row r="418" spans="3:3" ht="15" hidden="1" x14ac:dyDescent="0.25">
      <c r="C418" s="171"/>
    </row>
    <row r="419" spans="3:3" ht="15" hidden="1" x14ac:dyDescent="0.25">
      <c r="C419" s="171"/>
    </row>
    <row r="420" spans="3:3" ht="15" hidden="1" x14ac:dyDescent="0.25">
      <c r="C420" s="171"/>
    </row>
    <row r="421" spans="3:3" ht="15" hidden="1" x14ac:dyDescent="0.25">
      <c r="C421" s="171"/>
    </row>
    <row r="422" spans="3:3" ht="15" hidden="1" x14ac:dyDescent="0.25">
      <c r="C422" s="171"/>
    </row>
    <row r="423" spans="3:3" ht="15" hidden="1" x14ac:dyDescent="0.25">
      <c r="C423" s="171"/>
    </row>
    <row r="424" spans="3:3" ht="15" hidden="1" x14ac:dyDescent="0.25">
      <c r="C424" s="171"/>
    </row>
    <row r="425" spans="3:3" ht="15" hidden="1" x14ac:dyDescent="0.25">
      <c r="C425" s="171"/>
    </row>
    <row r="426" spans="3:3" ht="15" hidden="1" x14ac:dyDescent="0.25">
      <c r="C426" s="171"/>
    </row>
    <row r="427" spans="3:3" ht="15" hidden="1" x14ac:dyDescent="0.25">
      <c r="C427" s="171"/>
    </row>
    <row r="428" spans="3:3" ht="15" hidden="1" x14ac:dyDescent="0.25">
      <c r="C428" s="171"/>
    </row>
    <row r="429" spans="3:3" ht="15" hidden="1" x14ac:dyDescent="0.25">
      <c r="C429" s="171"/>
    </row>
    <row r="430" spans="3:3" ht="15" hidden="1" x14ac:dyDescent="0.25">
      <c r="C430" s="171"/>
    </row>
    <row r="431" spans="3:3" ht="15" hidden="1" x14ac:dyDescent="0.25">
      <c r="C431" s="171"/>
    </row>
    <row r="432" spans="3:3" ht="15" hidden="1" x14ac:dyDescent="0.25">
      <c r="C432" s="171"/>
    </row>
    <row r="433" spans="3:3" ht="15" hidden="1" x14ac:dyDescent="0.25">
      <c r="C433" s="171"/>
    </row>
    <row r="434" spans="3:3" ht="15" hidden="1" x14ac:dyDescent="0.25">
      <c r="C434" s="171"/>
    </row>
    <row r="435" spans="3:3" ht="15" hidden="1" x14ac:dyDescent="0.25">
      <c r="C435" s="171"/>
    </row>
    <row r="436" spans="3:3" ht="15" hidden="1" x14ac:dyDescent="0.25">
      <c r="C436" s="171"/>
    </row>
    <row r="437" spans="3:3" ht="15" hidden="1" x14ac:dyDescent="0.25">
      <c r="C437" s="171"/>
    </row>
    <row r="438" spans="3:3" ht="15" hidden="1" x14ac:dyDescent="0.25">
      <c r="C438" s="171"/>
    </row>
    <row r="439" spans="3:3" ht="15" hidden="1" x14ac:dyDescent="0.25">
      <c r="C439" s="171"/>
    </row>
    <row r="440" spans="3:3" ht="15" hidden="1" x14ac:dyDescent="0.25">
      <c r="C440" s="171"/>
    </row>
    <row r="441" spans="3:3" ht="15" hidden="1" x14ac:dyDescent="0.25">
      <c r="C441" s="171"/>
    </row>
    <row r="442" spans="3:3" ht="15" hidden="1" x14ac:dyDescent="0.25">
      <c r="C442" s="171"/>
    </row>
    <row r="443" spans="3:3" ht="15" hidden="1" x14ac:dyDescent="0.25">
      <c r="C443" s="171"/>
    </row>
    <row r="444" spans="3:3" ht="15" hidden="1" x14ac:dyDescent="0.25">
      <c r="C444" s="171"/>
    </row>
    <row r="445" spans="3:3" ht="15" hidden="1" x14ac:dyDescent="0.25">
      <c r="C445" s="171"/>
    </row>
    <row r="446" spans="3:3" ht="15" hidden="1" x14ac:dyDescent="0.25">
      <c r="C446" s="171"/>
    </row>
    <row r="447" spans="3:3" ht="15" hidden="1" x14ac:dyDescent="0.25">
      <c r="C447" s="171"/>
    </row>
    <row r="448" spans="3:3" ht="15" hidden="1" x14ac:dyDescent="0.25">
      <c r="C448" s="171"/>
    </row>
    <row r="449" spans="3:3" ht="15" hidden="1" x14ac:dyDescent="0.25">
      <c r="C449" s="171"/>
    </row>
    <row r="450" spans="3:3" ht="15" hidden="1" x14ac:dyDescent="0.25">
      <c r="C450" s="171"/>
    </row>
    <row r="451" spans="3:3" ht="15" hidden="1" x14ac:dyDescent="0.25">
      <c r="C451" s="171"/>
    </row>
    <row r="452" spans="3:3" ht="15" hidden="1" x14ac:dyDescent="0.25">
      <c r="C452" s="171"/>
    </row>
    <row r="453" spans="3:3" ht="15" hidden="1" x14ac:dyDescent="0.25">
      <c r="C453" s="171"/>
    </row>
    <row r="454" spans="3:3" ht="15" hidden="1" x14ac:dyDescent="0.25">
      <c r="C454" s="171"/>
    </row>
    <row r="455" spans="3:3" ht="15" hidden="1" x14ac:dyDescent="0.25">
      <c r="C455" s="171"/>
    </row>
    <row r="456" spans="3:3" ht="15" hidden="1" x14ac:dyDescent="0.25">
      <c r="C456" s="171"/>
    </row>
    <row r="457" spans="3:3" ht="15" hidden="1" x14ac:dyDescent="0.25">
      <c r="C457" s="171"/>
    </row>
    <row r="458" spans="3:3" ht="15" hidden="1" x14ac:dyDescent="0.25">
      <c r="C458" s="171"/>
    </row>
    <row r="459" spans="3:3" ht="15" hidden="1" x14ac:dyDescent="0.25">
      <c r="C459" s="171"/>
    </row>
    <row r="460" spans="3:3" ht="15" hidden="1" x14ac:dyDescent="0.25">
      <c r="C460" s="171"/>
    </row>
    <row r="461" spans="3:3" ht="15" hidden="1" x14ac:dyDescent="0.25">
      <c r="C461" s="171"/>
    </row>
    <row r="462" spans="3:3" ht="15" hidden="1" x14ac:dyDescent="0.25">
      <c r="C462" s="171"/>
    </row>
    <row r="463" spans="3:3" ht="15" hidden="1" x14ac:dyDescent="0.25">
      <c r="C463" s="171"/>
    </row>
    <row r="464" spans="3:3" ht="15" hidden="1" x14ac:dyDescent="0.25">
      <c r="C464" s="171"/>
    </row>
    <row r="465" spans="3:3" ht="15" hidden="1" x14ac:dyDescent="0.25">
      <c r="C465" s="171"/>
    </row>
    <row r="466" spans="3:3" ht="15" hidden="1" x14ac:dyDescent="0.25">
      <c r="C466" s="171"/>
    </row>
    <row r="467" spans="3:3" ht="15" hidden="1" x14ac:dyDescent="0.25">
      <c r="C467" s="171"/>
    </row>
    <row r="468" spans="3:3" ht="15" hidden="1" x14ac:dyDescent="0.25">
      <c r="C468" s="171"/>
    </row>
    <row r="469" spans="3:3" ht="15" hidden="1" x14ac:dyDescent="0.25">
      <c r="C469" s="171"/>
    </row>
    <row r="470" spans="3:3" ht="15" hidden="1" x14ac:dyDescent="0.25">
      <c r="C470" s="171"/>
    </row>
    <row r="471" spans="3:3" ht="15" hidden="1" x14ac:dyDescent="0.25">
      <c r="C471" s="171"/>
    </row>
    <row r="472" spans="3:3" ht="15" hidden="1" x14ac:dyDescent="0.25">
      <c r="C472" s="171"/>
    </row>
    <row r="473" spans="3:3" ht="15" hidden="1" x14ac:dyDescent="0.25">
      <c r="C473" s="171"/>
    </row>
    <row r="474" spans="3:3" ht="15" hidden="1" x14ac:dyDescent="0.25">
      <c r="C474" s="171"/>
    </row>
    <row r="475" spans="3:3" ht="15" hidden="1" x14ac:dyDescent="0.25">
      <c r="C475" s="171"/>
    </row>
    <row r="476" spans="3:3" ht="15" hidden="1" x14ac:dyDescent="0.25">
      <c r="C476" s="171"/>
    </row>
    <row r="477" spans="3:3" ht="15" hidden="1" x14ac:dyDescent="0.25">
      <c r="C477" s="171"/>
    </row>
    <row r="478" spans="3:3" ht="15" hidden="1" x14ac:dyDescent="0.25">
      <c r="C478" s="171"/>
    </row>
    <row r="479" spans="3:3" ht="15" hidden="1" x14ac:dyDescent="0.25">
      <c r="C479" s="171"/>
    </row>
    <row r="480" spans="3:3" ht="15" hidden="1" x14ac:dyDescent="0.25">
      <c r="C480" s="171"/>
    </row>
    <row r="481" spans="3:3" ht="15" hidden="1" x14ac:dyDescent="0.25">
      <c r="C481" s="171"/>
    </row>
    <row r="482" spans="3:3" ht="15" hidden="1" x14ac:dyDescent="0.25">
      <c r="C482" s="171"/>
    </row>
    <row r="483" spans="3:3" ht="15" hidden="1" x14ac:dyDescent="0.25">
      <c r="C483" s="171"/>
    </row>
    <row r="484" spans="3:3" ht="15" hidden="1" x14ac:dyDescent="0.25">
      <c r="C484" s="171"/>
    </row>
    <row r="485" spans="3:3" ht="15" hidden="1" x14ac:dyDescent="0.25">
      <c r="C485" s="171"/>
    </row>
    <row r="486" spans="3:3" ht="15" hidden="1" x14ac:dyDescent="0.25">
      <c r="C486" s="171"/>
    </row>
    <row r="487" spans="3:3" ht="15" hidden="1" x14ac:dyDescent="0.25">
      <c r="C487" s="171"/>
    </row>
    <row r="488" spans="3:3" ht="15" hidden="1" x14ac:dyDescent="0.25">
      <c r="C488" s="171"/>
    </row>
    <row r="489" spans="3:3" ht="15" hidden="1" x14ac:dyDescent="0.25">
      <c r="C489" s="171"/>
    </row>
    <row r="490" spans="3:3" ht="15" hidden="1" x14ac:dyDescent="0.25">
      <c r="C490" s="171"/>
    </row>
    <row r="491" spans="3:3" ht="15" hidden="1" x14ac:dyDescent="0.25">
      <c r="C491" s="171"/>
    </row>
    <row r="492" spans="3:3" ht="15" hidden="1" x14ac:dyDescent="0.25">
      <c r="C492" s="171"/>
    </row>
    <row r="493" spans="3:3" ht="15" hidden="1" x14ac:dyDescent="0.25">
      <c r="C493" s="171"/>
    </row>
    <row r="494" spans="3:3" ht="15" hidden="1" x14ac:dyDescent="0.25">
      <c r="C494" s="171"/>
    </row>
    <row r="495" spans="3:3" ht="15" hidden="1" x14ac:dyDescent="0.25">
      <c r="C495" s="171"/>
    </row>
    <row r="496" spans="3:3" ht="15" hidden="1" x14ac:dyDescent="0.25">
      <c r="C496" s="171"/>
    </row>
    <row r="497" spans="3:3" ht="15" hidden="1" x14ac:dyDescent="0.25">
      <c r="C497" s="171"/>
    </row>
    <row r="498" spans="3:3" ht="15" hidden="1" x14ac:dyDescent="0.25">
      <c r="C498" s="171"/>
    </row>
    <row r="499" spans="3:3" ht="15" hidden="1" x14ac:dyDescent="0.25">
      <c r="C499" s="171"/>
    </row>
    <row r="500" spans="3:3" ht="15" hidden="1" x14ac:dyDescent="0.25">
      <c r="C500" s="171"/>
    </row>
    <row r="501" spans="3:3" ht="15" hidden="1" x14ac:dyDescent="0.25">
      <c r="C501" s="171"/>
    </row>
    <row r="502" spans="3:3" ht="15" hidden="1" x14ac:dyDescent="0.25">
      <c r="C502" s="171"/>
    </row>
    <row r="503" spans="3:3" ht="15" hidden="1" x14ac:dyDescent="0.25">
      <c r="C503" s="171"/>
    </row>
    <row r="504" spans="3:3" ht="15" hidden="1" x14ac:dyDescent="0.25">
      <c r="C504" s="171"/>
    </row>
    <row r="505" spans="3:3" ht="15" hidden="1" x14ac:dyDescent="0.25">
      <c r="C505" s="171"/>
    </row>
    <row r="506" spans="3:3" ht="15" hidden="1" x14ac:dyDescent="0.25">
      <c r="C506" s="171"/>
    </row>
    <row r="507" spans="3:3" ht="15" hidden="1" x14ac:dyDescent="0.25">
      <c r="C507" s="171"/>
    </row>
    <row r="508" spans="3:3" ht="15" hidden="1" x14ac:dyDescent="0.25">
      <c r="C508" s="171"/>
    </row>
    <row r="509" spans="3:3" ht="15" hidden="1" x14ac:dyDescent="0.25">
      <c r="C509" s="171"/>
    </row>
    <row r="510" spans="3:3" ht="15" hidden="1" x14ac:dyDescent="0.25">
      <c r="C510" s="171"/>
    </row>
    <row r="511" spans="3:3" ht="15" hidden="1" x14ac:dyDescent="0.25">
      <c r="C511" s="171"/>
    </row>
    <row r="512" spans="3:3" ht="15" hidden="1" x14ac:dyDescent="0.25">
      <c r="C512" s="171"/>
    </row>
    <row r="513" spans="3:3" ht="15" hidden="1" x14ac:dyDescent="0.25">
      <c r="C513" s="171"/>
    </row>
    <row r="514" spans="3:3" ht="15" hidden="1" x14ac:dyDescent="0.25">
      <c r="C514" s="171"/>
    </row>
    <row r="515" spans="3:3" ht="15" hidden="1" x14ac:dyDescent="0.25">
      <c r="C515" s="171"/>
    </row>
    <row r="516" spans="3:3" ht="15" hidden="1" x14ac:dyDescent="0.25">
      <c r="C516" s="171"/>
    </row>
    <row r="517" spans="3:3" ht="15" hidden="1" x14ac:dyDescent="0.25">
      <c r="C517" s="171"/>
    </row>
    <row r="518" spans="3:3" ht="15" hidden="1" x14ac:dyDescent="0.25">
      <c r="C518" s="171"/>
    </row>
    <row r="519" spans="3:3" ht="15" hidden="1" x14ac:dyDescent="0.25">
      <c r="C519" s="171"/>
    </row>
    <row r="520" spans="3:3" ht="15" hidden="1" x14ac:dyDescent="0.25">
      <c r="C520" s="171"/>
    </row>
    <row r="521" spans="3:3" ht="15" hidden="1" x14ac:dyDescent="0.25">
      <c r="C521" s="171"/>
    </row>
    <row r="522" spans="3:3" ht="15" hidden="1" x14ac:dyDescent="0.25">
      <c r="C522" s="171"/>
    </row>
    <row r="523" spans="3:3" ht="15" hidden="1" x14ac:dyDescent="0.25">
      <c r="C523" s="171"/>
    </row>
    <row r="524" spans="3:3" ht="15" hidden="1" x14ac:dyDescent="0.25">
      <c r="C524" s="171"/>
    </row>
    <row r="525" spans="3:3" ht="15" hidden="1" x14ac:dyDescent="0.25">
      <c r="C525" s="171"/>
    </row>
    <row r="526" spans="3:3" ht="15" hidden="1" x14ac:dyDescent="0.25">
      <c r="C526" s="171"/>
    </row>
    <row r="527" spans="3:3" ht="15" hidden="1" x14ac:dyDescent="0.25">
      <c r="C527" s="171"/>
    </row>
    <row r="528" spans="3:3" ht="15" hidden="1" x14ac:dyDescent="0.25">
      <c r="C528" s="171"/>
    </row>
    <row r="529" spans="3:3" ht="15" hidden="1" x14ac:dyDescent="0.25">
      <c r="C529" s="171"/>
    </row>
    <row r="530" spans="3:3" ht="15" hidden="1" x14ac:dyDescent="0.25">
      <c r="C530" s="171"/>
    </row>
    <row r="531" spans="3:3" ht="15" hidden="1" x14ac:dyDescent="0.25">
      <c r="C531" s="171"/>
    </row>
    <row r="532" spans="3:3" ht="15" hidden="1" x14ac:dyDescent="0.25">
      <c r="C532" s="171"/>
    </row>
    <row r="533" spans="3:3" ht="15" hidden="1" x14ac:dyDescent="0.25">
      <c r="C533" s="171"/>
    </row>
    <row r="534" spans="3:3" ht="15" hidden="1" x14ac:dyDescent="0.25">
      <c r="C534" s="171"/>
    </row>
    <row r="535" spans="3:3" ht="15" hidden="1" x14ac:dyDescent="0.25">
      <c r="C535" s="171"/>
    </row>
    <row r="536" spans="3:3" ht="15" hidden="1" x14ac:dyDescent="0.25">
      <c r="C536" s="171"/>
    </row>
    <row r="537" spans="3:3" ht="15" hidden="1" x14ac:dyDescent="0.25">
      <c r="C537" s="171"/>
    </row>
    <row r="538" spans="3:3" ht="15" hidden="1" x14ac:dyDescent="0.25">
      <c r="C538" s="171"/>
    </row>
    <row r="539" spans="3:3" ht="15" hidden="1" x14ac:dyDescent="0.25">
      <c r="C539" s="171"/>
    </row>
    <row r="540" spans="3:3" ht="15" hidden="1" x14ac:dyDescent="0.25">
      <c r="C540" s="171"/>
    </row>
    <row r="541" spans="3:3" ht="15" hidden="1" x14ac:dyDescent="0.25">
      <c r="C541" s="171"/>
    </row>
    <row r="542" spans="3:3" ht="15" hidden="1" x14ac:dyDescent="0.25">
      <c r="C542" s="171"/>
    </row>
    <row r="543" spans="3:3" ht="15" hidden="1" x14ac:dyDescent="0.25">
      <c r="C543" s="171"/>
    </row>
    <row r="544" spans="3:3" ht="15" hidden="1" x14ac:dyDescent="0.25">
      <c r="C544" s="171"/>
    </row>
    <row r="545" spans="3:3" ht="15" hidden="1" x14ac:dyDescent="0.25">
      <c r="C545" s="171"/>
    </row>
    <row r="546" spans="3:3" ht="15" hidden="1" x14ac:dyDescent="0.25">
      <c r="C546" s="171"/>
    </row>
    <row r="547" spans="3:3" ht="15" hidden="1" x14ac:dyDescent="0.25">
      <c r="C547" s="171"/>
    </row>
    <row r="548" spans="3:3" ht="15" hidden="1" x14ac:dyDescent="0.25">
      <c r="C548" s="171"/>
    </row>
    <row r="549" spans="3:3" ht="15" hidden="1" x14ac:dyDescent="0.25">
      <c r="C549" s="171"/>
    </row>
    <row r="550" spans="3:3" ht="15" hidden="1" x14ac:dyDescent="0.25">
      <c r="C550" s="171"/>
    </row>
    <row r="551" spans="3:3" ht="15" hidden="1" x14ac:dyDescent="0.25">
      <c r="C551" s="171"/>
    </row>
    <row r="552" spans="3:3" ht="15" hidden="1" x14ac:dyDescent="0.25">
      <c r="C552" s="171"/>
    </row>
    <row r="553" spans="3:3" ht="15" hidden="1" x14ac:dyDescent="0.25">
      <c r="C553" s="171"/>
    </row>
    <row r="554" spans="3:3" ht="15" hidden="1" x14ac:dyDescent="0.25">
      <c r="C554" s="171"/>
    </row>
    <row r="555" spans="3:3" ht="15" hidden="1" x14ac:dyDescent="0.25">
      <c r="C555" s="171"/>
    </row>
    <row r="556" spans="3:3" ht="15" hidden="1" x14ac:dyDescent="0.25">
      <c r="C556" s="171"/>
    </row>
    <row r="557" spans="3:3" ht="15" hidden="1" x14ac:dyDescent="0.25">
      <c r="C557" s="171"/>
    </row>
    <row r="558" spans="3:3" ht="15" hidden="1" x14ac:dyDescent="0.25">
      <c r="C558" s="171"/>
    </row>
    <row r="559" spans="3:3" ht="15" hidden="1" x14ac:dyDescent="0.25">
      <c r="C559" s="171"/>
    </row>
    <row r="560" spans="3:3" ht="15" hidden="1" x14ac:dyDescent="0.25">
      <c r="C560" s="171"/>
    </row>
    <row r="561" spans="3:3" ht="15" hidden="1" x14ac:dyDescent="0.25">
      <c r="C561" s="171"/>
    </row>
    <row r="562" spans="3:3" ht="15" hidden="1" x14ac:dyDescent="0.25">
      <c r="C562" s="171"/>
    </row>
    <row r="563" spans="3:3" ht="15" hidden="1" x14ac:dyDescent="0.25">
      <c r="C563" s="171"/>
    </row>
    <row r="564" spans="3:3" ht="15" hidden="1" x14ac:dyDescent="0.25">
      <c r="C564" s="171"/>
    </row>
    <row r="565" spans="3:3" ht="15" hidden="1" x14ac:dyDescent="0.25">
      <c r="C565" s="171"/>
    </row>
    <row r="566" spans="3:3" ht="15" hidden="1" x14ac:dyDescent="0.25">
      <c r="C566" s="171"/>
    </row>
    <row r="567" spans="3:3" ht="15" hidden="1" x14ac:dyDescent="0.25">
      <c r="C567" s="171"/>
    </row>
    <row r="568" spans="3:3" ht="15" hidden="1" x14ac:dyDescent="0.25">
      <c r="C568" s="171"/>
    </row>
    <row r="569" spans="3:3" ht="15" hidden="1" x14ac:dyDescent="0.25">
      <c r="C569" s="171"/>
    </row>
    <row r="570" spans="3:3" ht="15" hidden="1" x14ac:dyDescent="0.25">
      <c r="C570" s="171"/>
    </row>
    <row r="571" spans="3:3" ht="15" hidden="1" x14ac:dyDescent="0.25">
      <c r="C571" s="171"/>
    </row>
    <row r="572" spans="3:3" ht="15" hidden="1" x14ac:dyDescent="0.25">
      <c r="C572" s="171"/>
    </row>
    <row r="573" spans="3:3" ht="15" hidden="1" x14ac:dyDescent="0.25">
      <c r="C573" s="171"/>
    </row>
    <row r="574" spans="3:3" ht="15" hidden="1" x14ac:dyDescent="0.25">
      <c r="C574" s="171"/>
    </row>
    <row r="575" spans="3:3" ht="15" hidden="1" x14ac:dyDescent="0.25">
      <c r="C575" s="171"/>
    </row>
    <row r="576" spans="3:3" ht="15" hidden="1" x14ac:dyDescent="0.25">
      <c r="C576" s="171"/>
    </row>
    <row r="577" spans="3:3" ht="15" hidden="1" x14ac:dyDescent="0.25">
      <c r="C577" s="171"/>
    </row>
    <row r="578" spans="3:3" ht="15" hidden="1" x14ac:dyDescent="0.25">
      <c r="C578" s="171"/>
    </row>
    <row r="579" spans="3:3" ht="15" hidden="1" x14ac:dyDescent="0.25">
      <c r="C579" s="171"/>
    </row>
    <row r="580" spans="3:3" ht="15" hidden="1" x14ac:dyDescent="0.25">
      <c r="C580" s="171"/>
    </row>
    <row r="581" spans="3:3" ht="15" hidden="1" x14ac:dyDescent="0.25">
      <c r="C581" s="171"/>
    </row>
    <row r="582" spans="3:3" ht="15" hidden="1" x14ac:dyDescent="0.25">
      <c r="C582" s="171"/>
    </row>
    <row r="583" spans="3:3" ht="15" hidden="1" x14ac:dyDescent="0.25">
      <c r="C583" s="171"/>
    </row>
    <row r="584" spans="3:3" ht="15" hidden="1" x14ac:dyDescent="0.25">
      <c r="C584" s="171"/>
    </row>
    <row r="585" spans="3:3" ht="15" hidden="1" x14ac:dyDescent="0.25">
      <c r="C585" s="171"/>
    </row>
    <row r="586" spans="3:3" ht="15" hidden="1" x14ac:dyDescent="0.25">
      <c r="C586" s="171"/>
    </row>
    <row r="587" spans="3:3" ht="15" hidden="1" x14ac:dyDescent="0.25">
      <c r="C587" s="171"/>
    </row>
    <row r="588" spans="3:3" ht="15" hidden="1" x14ac:dyDescent="0.25">
      <c r="C588" s="171"/>
    </row>
    <row r="589" spans="3:3" ht="15" hidden="1" x14ac:dyDescent="0.25">
      <c r="C589" s="171"/>
    </row>
    <row r="590" spans="3:3" ht="15" hidden="1" x14ac:dyDescent="0.25">
      <c r="C590" s="171"/>
    </row>
    <row r="591" spans="3:3" ht="15" hidden="1" x14ac:dyDescent="0.25">
      <c r="C591" s="171"/>
    </row>
    <row r="592" spans="3:3" ht="15" hidden="1" x14ac:dyDescent="0.25">
      <c r="C592" s="171"/>
    </row>
    <row r="593" spans="3:3" ht="15" hidden="1" x14ac:dyDescent="0.25">
      <c r="C593" s="171"/>
    </row>
    <row r="594" spans="3:3" ht="15" hidden="1" x14ac:dyDescent="0.25">
      <c r="C594" s="171"/>
    </row>
    <row r="595" spans="3:3" ht="15" hidden="1" x14ac:dyDescent="0.25">
      <c r="C595" s="171"/>
    </row>
    <row r="596" spans="3:3" ht="15" hidden="1" x14ac:dyDescent="0.25">
      <c r="C596" s="171"/>
    </row>
    <row r="597" spans="3:3" ht="15" hidden="1" x14ac:dyDescent="0.25">
      <c r="C597" s="171"/>
    </row>
    <row r="598" spans="3:3" ht="15" hidden="1" x14ac:dyDescent="0.25">
      <c r="C598" s="171"/>
    </row>
    <row r="599" spans="3:3" ht="15" hidden="1" x14ac:dyDescent="0.25">
      <c r="C599" s="171"/>
    </row>
    <row r="600" spans="3:3" ht="15" hidden="1" x14ac:dyDescent="0.25">
      <c r="C600" s="171"/>
    </row>
    <row r="601" spans="3:3" ht="15" hidden="1" x14ac:dyDescent="0.25">
      <c r="C601" s="171"/>
    </row>
    <row r="602" spans="3:3" ht="15" hidden="1" x14ac:dyDescent="0.25">
      <c r="C602" s="171"/>
    </row>
    <row r="603" spans="3:3" ht="15" hidden="1" x14ac:dyDescent="0.25">
      <c r="C603" s="171"/>
    </row>
    <row r="604" spans="3:3" ht="15" hidden="1" x14ac:dyDescent="0.25">
      <c r="C604" s="171"/>
    </row>
    <row r="605" spans="3:3" ht="15" hidden="1" x14ac:dyDescent="0.25">
      <c r="C605" s="171"/>
    </row>
    <row r="606" spans="3:3" ht="15" hidden="1" x14ac:dyDescent="0.25">
      <c r="C606" s="171"/>
    </row>
    <row r="607" spans="3:3" ht="15" hidden="1" x14ac:dyDescent="0.25">
      <c r="C607" s="171"/>
    </row>
    <row r="608" spans="3:3" ht="15" hidden="1" x14ac:dyDescent="0.25">
      <c r="C608" s="171"/>
    </row>
    <row r="609" spans="3:3" ht="15" hidden="1" x14ac:dyDescent="0.25">
      <c r="C609" s="171"/>
    </row>
    <row r="610" spans="3:3" ht="15" hidden="1" x14ac:dyDescent="0.25">
      <c r="C610" s="171"/>
    </row>
    <row r="611" spans="3:3" ht="15" hidden="1" x14ac:dyDescent="0.25">
      <c r="C611" s="171"/>
    </row>
    <row r="612" spans="3:3" ht="15" hidden="1" x14ac:dyDescent="0.25">
      <c r="C612" s="171"/>
    </row>
    <row r="613" spans="3:3" ht="15" hidden="1" x14ac:dyDescent="0.25">
      <c r="C613" s="171"/>
    </row>
    <row r="614" spans="3:3" ht="15" hidden="1" x14ac:dyDescent="0.25">
      <c r="C614" s="171"/>
    </row>
    <row r="615" spans="3:3" ht="15" hidden="1" x14ac:dyDescent="0.25">
      <c r="C615" s="171"/>
    </row>
    <row r="616" spans="3:3" ht="15" hidden="1" x14ac:dyDescent="0.25">
      <c r="C616" s="171"/>
    </row>
    <row r="617" spans="3:3" ht="15" hidden="1" x14ac:dyDescent="0.25">
      <c r="C617" s="171"/>
    </row>
    <row r="618" spans="3:3" ht="15" hidden="1" x14ac:dyDescent="0.25">
      <c r="C618" s="171"/>
    </row>
    <row r="619" spans="3:3" ht="15" hidden="1" x14ac:dyDescent="0.25">
      <c r="C619" s="171"/>
    </row>
    <row r="620" spans="3:3" ht="15" hidden="1" x14ac:dyDescent="0.25">
      <c r="C620" s="171"/>
    </row>
    <row r="621" spans="3:3" ht="15" hidden="1" x14ac:dyDescent="0.25">
      <c r="C621" s="171"/>
    </row>
    <row r="622" spans="3:3" ht="15" hidden="1" x14ac:dyDescent="0.25">
      <c r="C622" s="171"/>
    </row>
    <row r="623" spans="3:3" ht="15" hidden="1" x14ac:dyDescent="0.25">
      <c r="C623" s="171"/>
    </row>
    <row r="624" spans="3:3" ht="15" hidden="1" x14ac:dyDescent="0.25">
      <c r="C624" s="171"/>
    </row>
    <row r="625" spans="3:3" ht="15" hidden="1" x14ac:dyDescent="0.25">
      <c r="C625" s="171"/>
    </row>
    <row r="626" spans="3:3" ht="15" hidden="1" x14ac:dyDescent="0.25">
      <c r="C626" s="171"/>
    </row>
    <row r="627" spans="3:3" ht="15" hidden="1" x14ac:dyDescent="0.25">
      <c r="C627" s="171"/>
    </row>
    <row r="628" spans="3:3" ht="15" hidden="1" x14ac:dyDescent="0.25">
      <c r="C628" s="171"/>
    </row>
    <row r="629" spans="3:3" ht="15" hidden="1" x14ac:dyDescent="0.25">
      <c r="C629" s="171"/>
    </row>
    <row r="630" spans="3:3" ht="15" hidden="1" x14ac:dyDescent="0.25">
      <c r="C630" s="171"/>
    </row>
    <row r="631" spans="3:3" ht="15" hidden="1" x14ac:dyDescent="0.25">
      <c r="C631" s="171"/>
    </row>
    <row r="632" spans="3:3" ht="15" hidden="1" x14ac:dyDescent="0.25">
      <c r="C632" s="171"/>
    </row>
    <row r="633" spans="3:3" ht="15" hidden="1" x14ac:dyDescent="0.25">
      <c r="C633" s="171"/>
    </row>
    <row r="634" spans="3:3" ht="15" hidden="1" x14ac:dyDescent="0.25">
      <c r="C634" s="171"/>
    </row>
    <row r="635" spans="3:3" ht="15" hidden="1" x14ac:dyDescent="0.25">
      <c r="C635" s="171"/>
    </row>
    <row r="636" spans="3:3" ht="15" hidden="1" x14ac:dyDescent="0.25">
      <c r="C636" s="171"/>
    </row>
    <row r="637" spans="3:3" ht="15" hidden="1" x14ac:dyDescent="0.25">
      <c r="C637" s="171"/>
    </row>
    <row r="638" spans="3:3" ht="15" hidden="1" x14ac:dyDescent="0.25">
      <c r="C638" s="171"/>
    </row>
    <row r="639" spans="3:3" ht="15" hidden="1" x14ac:dyDescent="0.25">
      <c r="C639" s="171"/>
    </row>
    <row r="640" spans="3:3" ht="15" hidden="1" x14ac:dyDescent="0.25">
      <c r="C640" s="171"/>
    </row>
    <row r="641" spans="3:3" ht="15" hidden="1" x14ac:dyDescent="0.25">
      <c r="C641" s="171"/>
    </row>
    <row r="642" spans="3:3" ht="15" hidden="1" x14ac:dyDescent="0.25">
      <c r="C642" s="171"/>
    </row>
    <row r="643" spans="3:3" ht="15" hidden="1" x14ac:dyDescent="0.25">
      <c r="C643" s="171"/>
    </row>
    <row r="644" spans="3:3" ht="15" hidden="1" x14ac:dyDescent="0.25">
      <c r="C644" s="171"/>
    </row>
    <row r="645" spans="3:3" ht="15" hidden="1" x14ac:dyDescent="0.25">
      <c r="C645" s="171"/>
    </row>
    <row r="646" spans="3:3" ht="15" hidden="1" x14ac:dyDescent="0.25">
      <c r="C646" s="171"/>
    </row>
    <row r="647" spans="3:3" ht="15" hidden="1" x14ac:dyDescent="0.25">
      <c r="C647" s="171"/>
    </row>
    <row r="648" spans="3:3" ht="15" hidden="1" x14ac:dyDescent="0.25">
      <c r="C648" s="171"/>
    </row>
    <row r="649" spans="3:3" ht="15" hidden="1" x14ac:dyDescent="0.25">
      <c r="C649" s="171"/>
    </row>
    <row r="650" spans="3:3" ht="15" hidden="1" x14ac:dyDescent="0.25">
      <c r="C650" s="171"/>
    </row>
    <row r="651" spans="3:3" ht="15" hidden="1" x14ac:dyDescent="0.25">
      <c r="C651" s="171"/>
    </row>
    <row r="652" spans="3:3" ht="15" hidden="1" x14ac:dyDescent="0.25">
      <c r="C652" s="171"/>
    </row>
    <row r="653" spans="3:3" ht="15" hidden="1" x14ac:dyDescent="0.25">
      <c r="C653" s="171"/>
    </row>
    <row r="654" spans="3:3" ht="15" hidden="1" x14ac:dyDescent="0.25">
      <c r="C654" s="171"/>
    </row>
    <row r="655" spans="3:3" ht="15" hidden="1" x14ac:dyDescent="0.25">
      <c r="C655" s="171"/>
    </row>
    <row r="656" spans="3:3" ht="15" hidden="1" x14ac:dyDescent="0.25">
      <c r="C656" s="171"/>
    </row>
    <row r="657" spans="3:3" ht="15" hidden="1" x14ac:dyDescent="0.25">
      <c r="C657" s="171"/>
    </row>
    <row r="658" spans="3:3" ht="15" hidden="1" customHeight="1" x14ac:dyDescent="0.25">
      <c r="C658" s="171"/>
    </row>
    <row r="659" spans="3:3" ht="15" hidden="1" customHeight="1" x14ac:dyDescent="0.25">
      <c r="C659" s="171"/>
    </row>
    <row r="660" spans="3:3" ht="15" hidden="1" customHeight="1" x14ac:dyDescent="0.25">
      <c r="C660" s="171"/>
    </row>
    <row r="661" spans="3:3" ht="15" hidden="1" customHeight="1" x14ac:dyDescent="0.25">
      <c r="C661" s="171"/>
    </row>
    <row r="662" spans="3:3" ht="15" hidden="1" customHeight="1" x14ac:dyDescent="0.25">
      <c r="C662" s="171"/>
    </row>
    <row r="663" spans="3:3" ht="15" hidden="1" customHeight="1" x14ac:dyDescent="0.25">
      <c r="C663" s="171"/>
    </row>
    <row r="664" spans="3:3" ht="15" hidden="1" customHeight="1" x14ac:dyDescent="0.25">
      <c r="C664" s="171"/>
    </row>
    <row r="665" spans="3:3" ht="15" hidden="1" customHeight="1" x14ac:dyDescent="0.25">
      <c r="C665" s="171"/>
    </row>
    <row r="666" spans="3:3" ht="15" hidden="1" x14ac:dyDescent="0.25">
      <c r="C666" s="171"/>
    </row>
    <row r="667" spans="3:3" ht="15" hidden="1" x14ac:dyDescent="0.25">
      <c r="C667" s="171"/>
    </row>
    <row r="668" spans="3:3" ht="15" hidden="1" x14ac:dyDescent="0.25">
      <c r="C668" s="171"/>
    </row>
    <row r="669" spans="3:3" ht="15" hidden="1" x14ac:dyDescent="0.25">
      <c r="C669" s="171"/>
    </row>
    <row r="670" spans="3:3" ht="15" hidden="1" x14ac:dyDescent="0.25">
      <c r="C670" s="171"/>
    </row>
    <row r="671" spans="3:3" ht="15" hidden="1" x14ac:dyDescent="0.25">
      <c r="C671" s="171"/>
    </row>
    <row r="672" spans="3:3" ht="15" hidden="1" x14ac:dyDescent="0.25">
      <c r="C672" s="171"/>
    </row>
    <row r="673" spans="3:3" ht="15" hidden="1" x14ac:dyDescent="0.25">
      <c r="C673" s="171"/>
    </row>
    <row r="674" spans="3:3" ht="15" hidden="1" x14ac:dyDescent="0.25">
      <c r="C674" s="171"/>
    </row>
    <row r="675" spans="3:3" ht="15" hidden="1" x14ac:dyDescent="0.25">
      <c r="C675" s="171"/>
    </row>
    <row r="676" spans="3:3" ht="15" hidden="1" x14ac:dyDescent="0.25">
      <c r="C676" s="171"/>
    </row>
    <row r="677" spans="3:3" ht="15" hidden="1" x14ac:dyDescent="0.25">
      <c r="C677" s="171"/>
    </row>
    <row r="678" spans="3:3" ht="15" hidden="1" x14ac:dyDescent="0.25">
      <c r="C678" s="171"/>
    </row>
    <row r="679" spans="3:3" ht="15" hidden="1" x14ac:dyDescent="0.25">
      <c r="C679" s="171"/>
    </row>
    <row r="680" spans="3:3" ht="15" hidden="1" x14ac:dyDescent="0.25">
      <c r="C680" s="171"/>
    </row>
    <row r="681" spans="3:3" ht="15" hidden="1" x14ac:dyDescent="0.25">
      <c r="C681" s="171"/>
    </row>
    <row r="682" spans="3:3" ht="15" hidden="1" x14ac:dyDescent="0.25">
      <c r="C682" s="171"/>
    </row>
    <row r="683" spans="3:3" ht="15" hidden="1" x14ac:dyDescent="0.25">
      <c r="C683" s="171"/>
    </row>
    <row r="684" spans="3:3" ht="15" hidden="1" x14ac:dyDescent="0.25">
      <c r="C684" s="171"/>
    </row>
    <row r="685" spans="3:3" ht="15" hidden="1" x14ac:dyDescent="0.25">
      <c r="C685" s="171"/>
    </row>
    <row r="686" spans="3:3" ht="15" hidden="1" x14ac:dyDescent="0.25">
      <c r="C686" s="171"/>
    </row>
    <row r="687" spans="3:3" ht="15" hidden="1" x14ac:dyDescent="0.25">
      <c r="C687" s="171"/>
    </row>
    <row r="688" spans="3:3" ht="15" hidden="1" x14ac:dyDescent="0.25">
      <c r="C688" s="171"/>
    </row>
    <row r="689" spans="3:3" ht="15" hidden="1" x14ac:dyDescent="0.25">
      <c r="C689" s="171"/>
    </row>
    <row r="690" spans="3:3" ht="15" hidden="1" x14ac:dyDescent="0.25">
      <c r="C690" s="171"/>
    </row>
    <row r="691" spans="3:3" ht="15" hidden="1" x14ac:dyDescent="0.25">
      <c r="C691" s="171"/>
    </row>
    <row r="692" spans="3:3" ht="15" hidden="1" x14ac:dyDescent="0.25">
      <c r="C692" s="171"/>
    </row>
    <row r="693" spans="3:3" ht="15" hidden="1" x14ac:dyDescent="0.25">
      <c r="C693" s="171"/>
    </row>
    <row r="694" spans="3:3" ht="15" hidden="1" x14ac:dyDescent="0.25">
      <c r="C694" s="171"/>
    </row>
    <row r="695" spans="3:3" ht="15" hidden="1" x14ac:dyDescent="0.25">
      <c r="C695" s="171"/>
    </row>
    <row r="696" spans="3:3" ht="15" hidden="1" x14ac:dyDescent="0.25">
      <c r="C696" s="171"/>
    </row>
    <row r="697" spans="3:3" ht="15" hidden="1" x14ac:dyDescent="0.25">
      <c r="C697" s="171"/>
    </row>
    <row r="698" spans="3:3" ht="15" hidden="1" x14ac:dyDescent="0.25">
      <c r="C698" s="171"/>
    </row>
    <row r="699" spans="3:3" ht="15" hidden="1" x14ac:dyDescent="0.25">
      <c r="C699" s="171"/>
    </row>
    <row r="700" spans="3:3" ht="15" hidden="1" x14ac:dyDescent="0.25">
      <c r="C700" s="171"/>
    </row>
    <row r="701" spans="3:3" ht="15" hidden="1" x14ac:dyDescent="0.25">
      <c r="C701" s="171"/>
    </row>
    <row r="702" spans="3:3" ht="15" hidden="1" x14ac:dyDescent="0.25">
      <c r="C702" s="171"/>
    </row>
    <row r="703" spans="3:3" ht="15" hidden="1" x14ac:dyDescent="0.25">
      <c r="C703" s="171"/>
    </row>
    <row r="704" spans="3:3" ht="15" hidden="1" x14ac:dyDescent="0.25">
      <c r="C704" s="171"/>
    </row>
    <row r="705" spans="3:3" ht="15" hidden="1" x14ac:dyDescent="0.25">
      <c r="C705" s="171"/>
    </row>
    <row r="706" spans="3:3" ht="15" hidden="1" x14ac:dyDescent="0.25">
      <c r="C706" s="171"/>
    </row>
    <row r="707" spans="3:3" ht="15" hidden="1" x14ac:dyDescent="0.25">
      <c r="C707" s="171"/>
    </row>
    <row r="708" spans="3:3" ht="15" hidden="1" x14ac:dyDescent="0.25">
      <c r="C708" s="171"/>
    </row>
    <row r="709" spans="3:3" ht="15" hidden="1" x14ac:dyDescent="0.25">
      <c r="C709" s="171"/>
    </row>
    <row r="710" spans="3:3" ht="15" hidden="1" x14ac:dyDescent="0.25">
      <c r="C710" s="171"/>
    </row>
    <row r="711" spans="3:3" ht="15" hidden="1" x14ac:dyDescent="0.25">
      <c r="C711" s="171"/>
    </row>
    <row r="712" spans="3:3" ht="15" hidden="1" x14ac:dyDescent="0.25">
      <c r="C712" s="171"/>
    </row>
    <row r="713" spans="3:3" ht="15" hidden="1" x14ac:dyDescent="0.25">
      <c r="C713" s="171"/>
    </row>
    <row r="714" spans="3:3" ht="15" hidden="1" x14ac:dyDescent="0.25">
      <c r="C714" s="171"/>
    </row>
    <row r="715" spans="3:3" ht="15" hidden="1" x14ac:dyDescent="0.25">
      <c r="C715" s="171"/>
    </row>
    <row r="716" spans="3:3" ht="15" hidden="1" x14ac:dyDescent="0.25">
      <c r="C716" s="171"/>
    </row>
    <row r="717" spans="3:3" ht="15" hidden="1" x14ac:dyDescent="0.25">
      <c r="C717" s="171"/>
    </row>
    <row r="718" spans="3:3" ht="15" hidden="1" x14ac:dyDescent="0.25">
      <c r="C718" s="171"/>
    </row>
    <row r="719" spans="3:3" ht="15" hidden="1" x14ac:dyDescent="0.25">
      <c r="C719" s="171"/>
    </row>
    <row r="720" spans="3:3" ht="15" hidden="1" x14ac:dyDescent="0.25">
      <c r="C720" s="171"/>
    </row>
    <row r="721" spans="3:3" ht="15" hidden="1" x14ac:dyDescent="0.25">
      <c r="C721" s="171"/>
    </row>
    <row r="722" spans="3:3" ht="15" hidden="1" x14ac:dyDescent="0.25">
      <c r="C722" s="171"/>
    </row>
    <row r="723" spans="3:3" ht="15" hidden="1" x14ac:dyDescent="0.25">
      <c r="C723" s="171"/>
    </row>
    <row r="724" spans="3:3" ht="15" hidden="1" x14ac:dyDescent="0.25">
      <c r="C724" s="171"/>
    </row>
    <row r="725" spans="3:3" ht="15" hidden="1" x14ac:dyDescent="0.25">
      <c r="C725" s="171"/>
    </row>
    <row r="726" spans="3:3" ht="15" hidden="1" x14ac:dyDescent="0.25">
      <c r="C726" s="171"/>
    </row>
    <row r="727" spans="3:3" ht="15" hidden="1" x14ac:dyDescent="0.25">
      <c r="C727" s="171"/>
    </row>
    <row r="728" spans="3:3" ht="15" hidden="1" x14ac:dyDescent="0.25">
      <c r="C728" s="171"/>
    </row>
    <row r="729" spans="3:3" ht="15" hidden="1" x14ac:dyDescent="0.25">
      <c r="C729" s="171"/>
    </row>
    <row r="730" spans="3:3" ht="15" hidden="1" x14ac:dyDescent="0.25">
      <c r="C730" s="171"/>
    </row>
    <row r="731" spans="3:3" ht="15" hidden="1" x14ac:dyDescent="0.25">
      <c r="C731" s="171"/>
    </row>
    <row r="732" spans="3:3" ht="15" hidden="1" x14ac:dyDescent="0.25">
      <c r="C732" s="171"/>
    </row>
    <row r="733" spans="3:3" ht="15" hidden="1" x14ac:dyDescent="0.25">
      <c r="C733" s="171"/>
    </row>
    <row r="734" spans="3:3" ht="15" hidden="1" x14ac:dyDescent="0.25">
      <c r="C734" s="171"/>
    </row>
    <row r="735" spans="3:3" ht="15" hidden="1" x14ac:dyDescent="0.25">
      <c r="C735" s="171"/>
    </row>
    <row r="736" spans="3:3" ht="15" hidden="1" x14ac:dyDescent="0.25">
      <c r="C736" s="171"/>
    </row>
    <row r="737" spans="3:3" ht="15" hidden="1" x14ac:dyDescent="0.25">
      <c r="C737" s="171"/>
    </row>
    <row r="738" spans="3:3" ht="15" hidden="1" x14ac:dyDescent="0.25">
      <c r="C738" s="171"/>
    </row>
    <row r="739" spans="3:3" ht="15" hidden="1" x14ac:dyDescent="0.25">
      <c r="C739" s="171"/>
    </row>
    <row r="740" spans="3:3" ht="15" hidden="1" x14ac:dyDescent="0.25">
      <c r="C740" s="171"/>
    </row>
    <row r="741" spans="3:3" ht="15" hidden="1" x14ac:dyDescent="0.25">
      <c r="C741" s="171"/>
    </row>
    <row r="742" spans="3:3" ht="15" hidden="1" x14ac:dyDescent="0.25">
      <c r="C742" s="171"/>
    </row>
    <row r="743" spans="3:3" ht="15" hidden="1" x14ac:dyDescent="0.25">
      <c r="C743" s="171"/>
    </row>
    <row r="744" spans="3:3" ht="15" hidden="1" x14ac:dyDescent="0.25">
      <c r="C744" s="171"/>
    </row>
    <row r="745" spans="3:3" ht="15" hidden="1" x14ac:dyDescent="0.25">
      <c r="C745" s="171"/>
    </row>
    <row r="746" spans="3:3" ht="15" hidden="1" x14ac:dyDescent="0.25">
      <c r="C746" s="171"/>
    </row>
    <row r="747" spans="3:3" ht="15" hidden="1" x14ac:dyDescent="0.25">
      <c r="C747" s="171"/>
    </row>
    <row r="748" spans="3:3" ht="15" hidden="1" x14ac:dyDescent="0.25">
      <c r="C748" s="171"/>
    </row>
    <row r="749" spans="3:3" ht="15" hidden="1" x14ac:dyDescent="0.25">
      <c r="C749" s="171"/>
    </row>
    <row r="750" spans="3:3" ht="15" hidden="1" x14ac:dyDescent="0.25">
      <c r="C750" s="171"/>
    </row>
    <row r="751" spans="3:3" ht="15" hidden="1" x14ac:dyDescent="0.25">
      <c r="C751" s="171"/>
    </row>
    <row r="752" spans="3:3" ht="15" hidden="1" x14ac:dyDescent="0.25">
      <c r="C752" s="171"/>
    </row>
    <row r="753" spans="3:3" ht="15" hidden="1" x14ac:dyDescent="0.25">
      <c r="C753" s="171"/>
    </row>
    <row r="754" spans="3:3" ht="15" hidden="1" x14ac:dyDescent="0.25">
      <c r="C754" s="171"/>
    </row>
    <row r="755" spans="3:3" ht="15" hidden="1" x14ac:dyDescent="0.25">
      <c r="C755" s="171"/>
    </row>
    <row r="756" spans="3:3" ht="15" hidden="1" x14ac:dyDescent="0.25">
      <c r="C756" s="171"/>
    </row>
    <row r="757" spans="3:3" ht="15" hidden="1" x14ac:dyDescent="0.25">
      <c r="C757" s="171"/>
    </row>
    <row r="758" spans="3:3" ht="15" hidden="1" x14ac:dyDescent="0.25">
      <c r="C758" s="171"/>
    </row>
    <row r="759" spans="3:3" ht="15" hidden="1" x14ac:dyDescent="0.25">
      <c r="C759" s="171"/>
    </row>
    <row r="760" spans="3:3" ht="15" hidden="1" x14ac:dyDescent="0.25">
      <c r="C760" s="171"/>
    </row>
    <row r="761" spans="3:3" ht="15" hidden="1" x14ac:dyDescent="0.25">
      <c r="C761" s="171"/>
    </row>
    <row r="762" spans="3:3" ht="15" hidden="1" x14ac:dyDescent="0.25">
      <c r="C762" s="171"/>
    </row>
    <row r="763" spans="3:3" ht="15" hidden="1" x14ac:dyDescent="0.25">
      <c r="C763" s="171"/>
    </row>
    <row r="764" spans="3:3" ht="15" hidden="1" x14ac:dyDescent="0.25">
      <c r="C764" s="171"/>
    </row>
    <row r="765" spans="3:3" ht="15" hidden="1" x14ac:dyDescent="0.25">
      <c r="C765" s="171"/>
    </row>
    <row r="766" spans="3:3" ht="15" hidden="1" x14ac:dyDescent="0.25">
      <c r="C766" s="171"/>
    </row>
    <row r="767" spans="3:3" ht="15" hidden="1" x14ac:dyDescent="0.25">
      <c r="C767" s="171"/>
    </row>
    <row r="768" spans="3:3" ht="15" hidden="1" x14ac:dyDescent="0.25">
      <c r="C768" s="171"/>
    </row>
    <row r="769" spans="3:3" ht="15" hidden="1" x14ac:dyDescent="0.25">
      <c r="C769" s="171"/>
    </row>
    <row r="770" spans="3:3" ht="15" hidden="1" x14ac:dyDescent="0.25">
      <c r="C770" s="171"/>
    </row>
    <row r="771" spans="3:3" ht="15" hidden="1" x14ac:dyDescent="0.25">
      <c r="C771" s="171"/>
    </row>
    <row r="772" spans="3:3" ht="15" hidden="1" x14ac:dyDescent="0.25">
      <c r="C772" s="171"/>
    </row>
    <row r="773" spans="3:3" ht="15" hidden="1" x14ac:dyDescent="0.25">
      <c r="C773" s="171"/>
    </row>
    <row r="774" spans="3:3" ht="15" hidden="1" x14ac:dyDescent="0.25">
      <c r="C774" s="171"/>
    </row>
    <row r="775" spans="3:3" ht="15" hidden="1" x14ac:dyDescent="0.25">
      <c r="C775" s="171"/>
    </row>
    <row r="776" spans="3:3" ht="15" hidden="1" x14ac:dyDescent="0.25">
      <c r="C776" s="171"/>
    </row>
    <row r="777" spans="3:3" ht="15" hidden="1" x14ac:dyDescent="0.25">
      <c r="C777" s="171"/>
    </row>
    <row r="778" spans="3:3" ht="15" hidden="1" x14ac:dyDescent="0.25">
      <c r="C778" s="171"/>
    </row>
    <row r="779" spans="3:3" ht="15" hidden="1" x14ac:dyDescent="0.25">
      <c r="C779" s="171"/>
    </row>
    <row r="780" spans="3:3" ht="15" hidden="1" x14ac:dyDescent="0.25">
      <c r="C780" s="171"/>
    </row>
    <row r="781" spans="3:3" ht="15" hidden="1" x14ac:dyDescent="0.25">
      <c r="C781" s="171"/>
    </row>
    <row r="782" spans="3:3" ht="15" hidden="1" x14ac:dyDescent="0.25">
      <c r="C782" s="171"/>
    </row>
    <row r="783" spans="3:3" ht="15" hidden="1" x14ac:dyDescent="0.25">
      <c r="C783" s="171"/>
    </row>
    <row r="784" spans="3:3" ht="15" hidden="1" x14ac:dyDescent="0.25">
      <c r="C784" s="171"/>
    </row>
    <row r="785" spans="3:3" ht="15" hidden="1" x14ac:dyDescent="0.25">
      <c r="C785" s="171"/>
    </row>
    <row r="786" spans="3:3" ht="15" hidden="1" x14ac:dyDescent="0.25">
      <c r="C786" s="171"/>
    </row>
    <row r="787" spans="3:3" ht="15" hidden="1" x14ac:dyDescent="0.25">
      <c r="C787" s="171"/>
    </row>
    <row r="788" spans="3:3" ht="15" hidden="1" x14ac:dyDescent="0.25">
      <c r="C788" s="171"/>
    </row>
    <row r="789" spans="3:3" ht="15" hidden="1" x14ac:dyDescent="0.25">
      <c r="C789" s="171"/>
    </row>
    <row r="790" spans="3:3" ht="15" hidden="1" x14ac:dyDescent="0.25">
      <c r="C790" s="171"/>
    </row>
    <row r="791" spans="3:3" ht="15" hidden="1" x14ac:dyDescent="0.25">
      <c r="C791" s="171"/>
    </row>
    <row r="792" spans="3:3" ht="15" hidden="1" x14ac:dyDescent="0.25">
      <c r="C792" s="171"/>
    </row>
    <row r="793" spans="3:3" ht="15" hidden="1" x14ac:dyDescent="0.25">
      <c r="C793" s="171"/>
    </row>
    <row r="794" spans="3:3" ht="15" hidden="1" x14ac:dyDescent="0.25">
      <c r="C794" s="171"/>
    </row>
    <row r="795" spans="3:3" ht="15" hidden="1" x14ac:dyDescent="0.25">
      <c r="C795" s="171"/>
    </row>
    <row r="796" spans="3:3" ht="15" hidden="1" x14ac:dyDescent="0.25">
      <c r="C796" s="171"/>
    </row>
    <row r="797" spans="3:3" ht="15" hidden="1" x14ac:dyDescent="0.25">
      <c r="C797" s="171"/>
    </row>
    <row r="798" spans="3:3" ht="15" hidden="1" x14ac:dyDescent="0.25">
      <c r="C798" s="171"/>
    </row>
    <row r="799" spans="3:3" ht="15" hidden="1" x14ac:dyDescent="0.25">
      <c r="C799" s="171"/>
    </row>
    <row r="800" spans="3:3" ht="15" hidden="1" x14ac:dyDescent="0.25">
      <c r="C800" s="171"/>
    </row>
    <row r="801" spans="3:3" ht="15" hidden="1" x14ac:dyDescent="0.25">
      <c r="C801" s="171"/>
    </row>
    <row r="802" spans="3:3" ht="15" hidden="1" x14ac:dyDescent="0.25">
      <c r="C802" s="171"/>
    </row>
    <row r="803" spans="3:3" ht="15" hidden="1" x14ac:dyDescent="0.25">
      <c r="C803" s="171"/>
    </row>
    <row r="804" spans="3:3" ht="15" hidden="1" x14ac:dyDescent="0.25">
      <c r="C804" s="171"/>
    </row>
    <row r="805" spans="3:3" ht="15" hidden="1" x14ac:dyDescent="0.25">
      <c r="C805" s="171"/>
    </row>
    <row r="806" spans="3:3" ht="15" hidden="1" x14ac:dyDescent="0.25">
      <c r="C806" s="171"/>
    </row>
    <row r="807" spans="3:3" ht="15" hidden="1" x14ac:dyDescent="0.25">
      <c r="C807" s="171"/>
    </row>
    <row r="808" spans="3:3" ht="15" hidden="1" x14ac:dyDescent="0.25">
      <c r="C808" s="171"/>
    </row>
    <row r="809" spans="3:3" ht="15" hidden="1" x14ac:dyDescent="0.25">
      <c r="C809" s="171"/>
    </row>
    <row r="810" spans="3:3" ht="15" hidden="1" x14ac:dyDescent="0.25">
      <c r="C810" s="171"/>
    </row>
    <row r="811" spans="3:3" ht="15" hidden="1" x14ac:dyDescent="0.25">
      <c r="C811" s="171"/>
    </row>
    <row r="812" spans="3:3" ht="15" hidden="1" x14ac:dyDescent="0.25">
      <c r="C812" s="171"/>
    </row>
    <row r="813" spans="3:3" ht="15" hidden="1" x14ac:dyDescent="0.25">
      <c r="C813" s="171"/>
    </row>
    <row r="814" spans="3:3" ht="15" hidden="1" x14ac:dyDescent="0.25">
      <c r="C814" s="171"/>
    </row>
    <row r="815" spans="3:3" ht="15" hidden="1" x14ac:dyDescent="0.25">
      <c r="C815" s="171"/>
    </row>
    <row r="816" spans="3:3" ht="15" hidden="1" x14ac:dyDescent="0.25">
      <c r="C816" s="171"/>
    </row>
    <row r="817" spans="3:3" ht="15" hidden="1" x14ac:dyDescent="0.25">
      <c r="C817" s="171"/>
    </row>
    <row r="818" spans="3:3" ht="15" hidden="1" x14ac:dyDescent="0.25">
      <c r="C818" s="171"/>
    </row>
    <row r="819" spans="3:3" ht="15" hidden="1" x14ac:dyDescent="0.25">
      <c r="C819" s="171"/>
    </row>
    <row r="820" spans="3:3" ht="15" hidden="1" x14ac:dyDescent="0.25">
      <c r="C820" s="171"/>
    </row>
    <row r="821" spans="3:3" ht="15" hidden="1" x14ac:dyDescent="0.25">
      <c r="C821" s="171"/>
    </row>
    <row r="822" spans="3:3" ht="15" hidden="1" x14ac:dyDescent="0.25">
      <c r="C822" s="171"/>
    </row>
    <row r="823" spans="3:3" ht="15" hidden="1" x14ac:dyDescent="0.25">
      <c r="C823" s="171"/>
    </row>
    <row r="824" spans="3:3" ht="15" hidden="1" x14ac:dyDescent="0.25">
      <c r="C824" s="171"/>
    </row>
    <row r="825" spans="3:3" ht="15" hidden="1" x14ac:dyDescent="0.25">
      <c r="C825" s="171"/>
    </row>
    <row r="826" spans="3:3" ht="15" hidden="1" x14ac:dyDescent="0.25">
      <c r="C826" s="171"/>
    </row>
    <row r="827" spans="3:3" ht="15" hidden="1" x14ac:dyDescent="0.25">
      <c r="C827" s="171"/>
    </row>
    <row r="828" spans="3:3" ht="15" hidden="1" x14ac:dyDescent="0.25">
      <c r="C828" s="171"/>
    </row>
    <row r="829" spans="3:3" ht="15" hidden="1" x14ac:dyDescent="0.25">
      <c r="C829" s="171"/>
    </row>
    <row r="830" spans="3:3" ht="15" hidden="1" x14ac:dyDescent="0.25">
      <c r="C830" s="171"/>
    </row>
    <row r="831" spans="3:3" ht="15" hidden="1" x14ac:dyDescent="0.25">
      <c r="C831" s="171"/>
    </row>
    <row r="832" spans="3:3" ht="15" hidden="1" x14ac:dyDescent="0.25">
      <c r="C832" s="171"/>
    </row>
    <row r="833" spans="3:3" ht="15" hidden="1" x14ac:dyDescent="0.25">
      <c r="C833" s="171"/>
    </row>
    <row r="834" spans="3:3" ht="15" hidden="1" x14ac:dyDescent="0.25">
      <c r="C834" s="171"/>
    </row>
    <row r="835" spans="3:3" ht="15" hidden="1" x14ac:dyDescent="0.25">
      <c r="C835" s="171"/>
    </row>
    <row r="836" spans="3:3" ht="15" hidden="1" x14ac:dyDescent="0.25">
      <c r="C836" s="171"/>
    </row>
    <row r="837" spans="3:3" ht="15" hidden="1" x14ac:dyDescent="0.25">
      <c r="C837" s="171"/>
    </row>
    <row r="838" spans="3:3" ht="15" hidden="1" x14ac:dyDescent="0.25">
      <c r="C838" s="171"/>
    </row>
    <row r="839" spans="3:3" ht="15" hidden="1" x14ac:dyDescent="0.25">
      <c r="C839" s="171"/>
    </row>
    <row r="840" spans="3:3" ht="15" hidden="1" x14ac:dyDescent="0.25">
      <c r="C840" s="171"/>
    </row>
    <row r="841" spans="3:3" ht="15" hidden="1" x14ac:dyDescent="0.25">
      <c r="C841" s="171"/>
    </row>
    <row r="842" spans="3:3" ht="15" hidden="1" x14ac:dyDescent="0.25">
      <c r="C842" s="171"/>
    </row>
    <row r="843" spans="3:3" ht="15" hidden="1" x14ac:dyDescent="0.25">
      <c r="C843" s="171"/>
    </row>
    <row r="844" spans="3:3" ht="15" hidden="1" x14ac:dyDescent="0.25">
      <c r="C844" s="171"/>
    </row>
    <row r="845" spans="3:3" ht="15" hidden="1" x14ac:dyDescent="0.25">
      <c r="C845" s="171"/>
    </row>
    <row r="846" spans="3:3" ht="15" hidden="1" x14ac:dyDescent="0.25">
      <c r="C846" s="171"/>
    </row>
    <row r="847" spans="3:3" ht="15" hidden="1" x14ac:dyDescent="0.25">
      <c r="C847" s="171"/>
    </row>
    <row r="848" spans="3:3" ht="15" hidden="1" x14ac:dyDescent="0.25">
      <c r="C848" s="171"/>
    </row>
    <row r="849" spans="3:3" ht="15" hidden="1" x14ac:dyDescent="0.25">
      <c r="C849" s="171"/>
    </row>
    <row r="850" spans="3:3" ht="15" hidden="1" x14ac:dyDescent="0.25">
      <c r="C850" s="171"/>
    </row>
    <row r="851" spans="3:3" ht="15" hidden="1" x14ac:dyDescent="0.25">
      <c r="C851" s="171"/>
    </row>
    <row r="852" spans="3:3" ht="15" hidden="1" x14ac:dyDescent="0.25">
      <c r="C852" s="171"/>
    </row>
    <row r="853" spans="3:3" ht="15" hidden="1" x14ac:dyDescent="0.25">
      <c r="C853" s="171"/>
    </row>
    <row r="854" spans="3:3" ht="15" hidden="1" x14ac:dyDescent="0.25">
      <c r="C854" s="171"/>
    </row>
    <row r="855" spans="3:3" ht="15" hidden="1" x14ac:dyDescent="0.25">
      <c r="C855" s="171"/>
    </row>
    <row r="856" spans="3:3" ht="15" hidden="1" x14ac:dyDescent="0.25">
      <c r="C856" s="171"/>
    </row>
    <row r="857" spans="3:3" ht="15" hidden="1" x14ac:dyDescent="0.25">
      <c r="C857" s="171"/>
    </row>
    <row r="858" spans="3:3" ht="15" hidden="1" x14ac:dyDescent="0.25">
      <c r="C858" s="171"/>
    </row>
    <row r="859" spans="3:3" ht="15" hidden="1" x14ac:dyDescent="0.25">
      <c r="C859" s="171"/>
    </row>
    <row r="860" spans="3:3" ht="15" hidden="1" x14ac:dyDescent="0.25">
      <c r="C860" s="171"/>
    </row>
    <row r="861" spans="3:3" ht="15" hidden="1" x14ac:dyDescent="0.25">
      <c r="C861" s="171"/>
    </row>
    <row r="862" spans="3:3" ht="15" hidden="1" x14ac:dyDescent="0.25">
      <c r="C862" s="171"/>
    </row>
    <row r="863" spans="3:3" ht="15" hidden="1" x14ac:dyDescent="0.25">
      <c r="C863" s="171"/>
    </row>
    <row r="864" spans="3:3" ht="15" hidden="1" x14ac:dyDescent="0.25">
      <c r="C864" s="171"/>
    </row>
    <row r="865" spans="3:3" ht="15" hidden="1" x14ac:dyDescent="0.25">
      <c r="C865" s="171"/>
    </row>
    <row r="866" spans="3:3" ht="15" hidden="1" x14ac:dyDescent="0.25">
      <c r="C866" s="171"/>
    </row>
    <row r="867" spans="3:3" ht="15" hidden="1" x14ac:dyDescent="0.25">
      <c r="C867" s="171"/>
    </row>
    <row r="868" spans="3:3" ht="15" hidden="1" x14ac:dyDescent="0.25">
      <c r="C868" s="171"/>
    </row>
    <row r="869" spans="3:3" ht="15" hidden="1" x14ac:dyDescent="0.25">
      <c r="C869" s="171"/>
    </row>
    <row r="870" spans="3:3" ht="15" hidden="1" x14ac:dyDescent="0.25">
      <c r="C870" s="171"/>
    </row>
    <row r="871" spans="3:3" ht="15" hidden="1" x14ac:dyDescent="0.25">
      <c r="C871" s="171"/>
    </row>
    <row r="872" spans="3:3" ht="15" hidden="1" x14ac:dyDescent="0.25">
      <c r="C872" s="171"/>
    </row>
    <row r="873" spans="3:3" ht="15" hidden="1" x14ac:dyDescent="0.25">
      <c r="C873" s="171"/>
    </row>
    <row r="874" spans="3:3" ht="15" hidden="1" x14ac:dyDescent="0.25">
      <c r="C874" s="171"/>
    </row>
    <row r="875" spans="3:3" ht="15" hidden="1" x14ac:dyDescent="0.25">
      <c r="C875" s="171"/>
    </row>
    <row r="876" spans="3:3" ht="15" hidden="1" x14ac:dyDescent="0.25">
      <c r="C876" s="171"/>
    </row>
    <row r="877" spans="3:3" ht="15" hidden="1" x14ac:dyDescent="0.25">
      <c r="C877" s="171"/>
    </row>
    <row r="878" spans="3:3" ht="15" hidden="1" x14ac:dyDescent="0.25">
      <c r="C878" s="171"/>
    </row>
    <row r="879" spans="3:3" ht="15" hidden="1" x14ac:dyDescent="0.25">
      <c r="C879" s="171"/>
    </row>
    <row r="880" spans="3:3" ht="15" hidden="1" x14ac:dyDescent="0.25">
      <c r="C880" s="171"/>
    </row>
    <row r="881" spans="3:3" ht="15" hidden="1" x14ac:dyDescent="0.25">
      <c r="C881" s="171"/>
    </row>
    <row r="882" spans="3:3" ht="15" hidden="1" x14ac:dyDescent="0.25">
      <c r="C882" s="171"/>
    </row>
    <row r="883" spans="3:3" ht="15" hidden="1" x14ac:dyDescent="0.25">
      <c r="C883" s="171"/>
    </row>
    <row r="884" spans="3:3" ht="15" hidden="1" x14ac:dyDescent="0.25">
      <c r="C884" s="171"/>
    </row>
    <row r="885" spans="3:3" ht="15" hidden="1" x14ac:dyDescent="0.25">
      <c r="C885" s="171"/>
    </row>
    <row r="886" spans="3:3" ht="15" hidden="1" x14ac:dyDescent="0.25">
      <c r="C886" s="171"/>
    </row>
    <row r="887" spans="3:3" ht="15" hidden="1" x14ac:dyDescent="0.25">
      <c r="C887" s="171"/>
    </row>
    <row r="888" spans="3:3" ht="15" hidden="1" x14ac:dyDescent="0.25">
      <c r="C888" s="171"/>
    </row>
    <row r="889" spans="3:3" ht="15" hidden="1" x14ac:dyDescent="0.25">
      <c r="C889" s="171"/>
    </row>
    <row r="890" spans="3:3" ht="15" hidden="1" x14ac:dyDescent="0.25">
      <c r="C890" s="171"/>
    </row>
    <row r="891" spans="3:3" ht="15" hidden="1" x14ac:dyDescent="0.25">
      <c r="C891" s="171"/>
    </row>
    <row r="892" spans="3:3" ht="15" hidden="1" x14ac:dyDescent="0.25">
      <c r="C892" s="171"/>
    </row>
    <row r="893" spans="3:3" ht="15" hidden="1" x14ac:dyDescent="0.25">
      <c r="C893" s="171"/>
    </row>
    <row r="894" spans="3:3" ht="15" hidden="1" x14ac:dyDescent="0.25">
      <c r="C894" s="171"/>
    </row>
    <row r="895" spans="3:3" ht="15" hidden="1" x14ac:dyDescent="0.25">
      <c r="C895" s="171"/>
    </row>
    <row r="896" spans="3:3" ht="15" hidden="1" x14ac:dyDescent="0.25">
      <c r="C896" s="171"/>
    </row>
    <row r="897" spans="3:3" ht="15" hidden="1" x14ac:dyDescent="0.25">
      <c r="C897" s="171"/>
    </row>
    <row r="898" spans="3:3" ht="15" hidden="1" x14ac:dyDescent="0.25">
      <c r="C898" s="171"/>
    </row>
    <row r="899" spans="3:3" ht="15" hidden="1" x14ac:dyDescent="0.25">
      <c r="C899" s="171"/>
    </row>
    <row r="900" spans="3:3" ht="15" hidden="1" x14ac:dyDescent="0.25">
      <c r="C900" s="171"/>
    </row>
    <row r="901" spans="3:3" ht="15" hidden="1" x14ac:dyDescent="0.25">
      <c r="C901" s="171"/>
    </row>
    <row r="902" spans="3:3" ht="15" hidden="1" x14ac:dyDescent="0.25">
      <c r="C902" s="171"/>
    </row>
    <row r="903" spans="3:3" ht="15" hidden="1" x14ac:dyDescent="0.25">
      <c r="C903" s="171"/>
    </row>
    <row r="904" spans="3:3" ht="15" hidden="1" x14ac:dyDescent="0.25">
      <c r="C904" s="171"/>
    </row>
    <row r="905" spans="3:3" ht="15" hidden="1" x14ac:dyDescent="0.25">
      <c r="C905" s="171"/>
    </row>
    <row r="906" spans="3:3" ht="15" hidden="1" x14ac:dyDescent="0.25">
      <c r="C906" s="171"/>
    </row>
    <row r="907" spans="3:3" ht="15" hidden="1" x14ac:dyDescent="0.25">
      <c r="C907" s="171"/>
    </row>
    <row r="908" spans="3:3" ht="15" hidden="1" x14ac:dyDescent="0.25">
      <c r="C908" s="171"/>
    </row>
    <row r="909" spans="3:3" ht="15" hidden="1" x14ac:dyDescent="0.25">
      <c r="C909" s="171"/>
    </row>
    <row r="910" spans="3:3" ht="15" hidden="1" x14ac:dyDescent="0.25">
      <c r="C910" s="171"/>
    </row>
    <row r="911" spans="3:3" ht="15" hidden="1" x14ac:dyDescent="0.25">
      <c r="C911" s="171"/>
    </row>
    <row r="912" spans="3:3" ht="15" hidden="1" x14ac:dyDescent="0.25">
      <c r="C912" s="171"/>
    </row>
    <row r="913" spans="3:3" ht="15" hidden="1" x14ac:dyDescent="0.25">
      <c r="C913" s="171"/>
    </row>
    <row r="914" spans="3:3" ht="15" hidden="1" x14ac:dyDescent="0.25">
      <c r="C914" s="171"/>
    </row>
    <row r="915" spans="3:3" ht="15" hidden="1" x14ac:dyDescent="0.25">
      <c r="C915" s="171"/>
    </row>
    <row r="916" spans="3:3" ht="15" hidden="1" x14ac:dyDescent="0.25">
      <c r="C916" s="171"/>
    </row>
    <row r="917" spans="3:3" ht="15" hidden="1" x14ac:dyDescent="0.25">
      <c r="C917" s="171"/>
    </row>
    <row r="918" spans="3:3" ht="15" hidden="1" x14ac:dyDescent="0.25">
      <c r="C918" s="171"/>
    </row>
    <row r="919" spans="3:3" ht="15" hidden="1" x14ac:dyDescent="0.25">
      <c r="C919" s="171"/>
    </row>
    <row r="920" spans="3:3" ht="15" hidden="1" x14ac:dyDescent="0.25">
      <c r="C920" s="171"/>
    </row>
    <row r="921" spans="3:3" ht="15" hidden="1" x14ac:dyDescent="0.25">
      <c r="C921" s="171"/>
    </row>
    <row r="922" spans="3:3" ht="15" hidden="1" x14ac:dyDescent="0.25">
      <c r="C922" s="171"/>
    </row>
    <row r="923" spans="3:3" ht="15" hidden="1" x14ac:dyDescent="0.25">
      <c r="C923" s="171"/>
    </row>
    <row r="924" spans="3:3" ht="15" hidden="1" x14ac:dyDescent="0.25">
      <c r="C924" s="171"/>
    </row>
    <row r="925" spans="3:3" ht="15" hidden="1" x14ac:dyDescent="0.25">
      <c r="C925" s="171"/>
    </row>
    <row r="926" spans="3:3" ht="15" hidden="1" x14ac:dyDescent="0.25">
      <c r="C926" s="171"/>
    </row>
    <row r="927" spans="3:3" ht="15" hidden="1" x14ac:dyDescent="0.25">
      <c r="C927" s="171"/>
    </row>
    <row r="928" spans="3:3" ht="15" hidden="1" x14ac:dyDescent="0.25">
      <c r="C928" s="171"/>
    </row>
    <row r="929" spans="3:3" ht="15" hidden="1" x14ac:dyDescent="0.25">
      <c r="C929" s="171"/>
    </row>
    <row r="930" spans="3:3" ht="15" hidden="1" x14ac:dyDescent="0.25">
      <c r="C930" s="171"/>
    </row>
    <row r="931" spans="3:3" ht="15" hidden="1" x14ac:dyDescent="0.25">
      <c r="C931" s="171"/>
    </row>
    <row r="932" spans="3:3" ht="15" hidden="1" x14ac:dyDescent="0.25">
      <c r="C932" s="171"/>
    </row>
    <row r="933" spans="3:3" ht="15" hidden="1" x14ac:dyDescent="0.25">
      <c r="C933" s="171"/>
    </row>
    <row r="934" spans="3:3" ht="15" hidden="1" x14ac:dyDescent="0.25">
      <c r="C934" s="171"/>
    </row>
    <row r="935" spans="3:3" ht="15" hidden="1" x14ac:dyDescent="0.25">
      <c r="C935" s="171"/>
    </row>
    <row r="936" spans="3:3" ht="15" hidden="1" x14ac:dyDescent="0.25">
      <c r="C936" s="171"/>
    </row>
    <row r="937" spans="3:3" ht="15" hidden="1" x14ac:dyDescent="0.25">
      <c r="C937" s="171"/>
    </row>
    <row r="938" spans="3:3" ht="15" hidden="1" x14ac:dyDescent="0.25">
      <c r="C938" s="171"/>
    </row>
    <row r="939" spans="3:3" ht="15" hidden="1" x14ac:dyDescent="0.25">
      <c r="C939" s="171"/>
    </row>
    <row r="940" spans="3:3" ht="15" hidden="1" x14ac:dyDescent="0.25">
      <c r="C940" s="171"/>
    </row>
    <row r="941" spans="3:3" ht="15" hidden="1" x14ac:dyDescent="0.25">
      <c r="C941" s="171"/>
    </row>
    <row r="942" spans="3:3" ht="15" hidden="1" x14ac:dyDescent="0.25">
      <c r="C942" s="171"/>
    </row>
    <row r="943" spans="3:3" ht="15" hidden="1" x14ac:dyDescent="0.25">
      <c r="C943" s="171"/>
    </row>
    <row r="944" spans="3:3" ht="15" hidden="1" x14ac:dyDescent="0.25">
      <c r="C944" s="171"/>
    </row>
    <row r="945" spans="3:3" ht="15" hidden="1" x14ac:dyDescent="0.25">
      <c r="C945" s="171"/>
    </row>
    <row r="946" spans="3:3" ht="15" hidden="1" x14ac:dyDescent="0.25">
      <c r="C946" s="171"/>
    </row>
    <row r="947" spans="3:3" ht="15" hidden="1" x14ac:dyDescent="0.25">
      <c r="C947" s="171"/>
    </row>
    <row r="948" spans="3:3" ht="15" hidden="1" x14ac:dyDescent="0.25">
      <c r="C948" s="171"/>
    </row>
    <row r="949" spans="3:3" ht="15" hidden="1" x14ac:dyDescent="0.25">
      <c r="C949" s="171"/>
    </row>
    <row r="950" spans="3:3" ht="15" hidden="1" x14ac:dyDescent="0.25">
      <c r="C950" s="171"/>
    </row>
    <row r="951" spans="3:3" ht="15" hidden="1" x14ac:dyDescent="0.25">
      <c r="C951" s="171"/>
    </row>
    <row r="952" spans="3:3" ht="15" hidden="1" x14ac:dyDescent="0.25">
      <c r="C952" s="171"/>
    </row>
    <row r="953" spans="3:3" ht="15" hidden="1" x14ac:dyDescent="0.25">
      <c r="C953" s="171"/>
    </row>
    <row r="954" spans="3:3" ht="15" hidden="1" x14ac:dyDescent="0.25">
      <c r="C954" s="171"/>
    </row>
    <row r="955" spans="3:3" ht="15" hidden="1" x14ac:dyDescent="0.25">
      <c r="C955" s="171"/>
    </row>
    <row r="956" spans="3:3" ht="15" hidden="1" x14ac:dyDescent="0.25">
      <c r="C956" s="171"/>
    </row>
    <row r="957" spans="3:3" ht="15" hidden="1" x14ac:dyDescent="0.25">
      <c r="C957" s="171"/>
    </row>
    <row r="958" spans="3:3" ht="15" hidden="1" x14ac:dyDescent="0.25">
      <c r="C958" s="171"/>
    </row>
    <row r="959" spans="3:3" ht="15" hidden="1" x14ac:dyDescent="0.25">
      <c r="C959" s="171"/>
    </row>
    <row r="960" spans="3:3" ht="15" hidden="1" x14ac:dyDescent="0.25">
      <c r="C960" s="171"/>
    </row>
    <row r="961" spans="3:3" ht="15" hidden="1" x14ac:dyDescent="0.25">
      <c r="C961" s="171"/>
    </row>
    <row r="962" spans="3:3" ht="15" hidden="1" x14ac:dyDescent="0.25">
      <c r="C962" s="171"/>
    </row>
    <row r="963" spans="3:3" ht="15" hidden="1" x14ac:dyDescent="0.25">
      <c r="C963" s="171"/>
    </row>
    <row r="964" spans="3:3" ht="15" hidden="1" x14ac:dyDescent="0.25">
      <c r="C964" s="171"/>
    </row>
    <row r="965" spans="3:3" ht="15" hidden="1" x14ac:dyDescent="0.25">
      <c r="C965" s="171"/>
    </row>
    <row r="966" spans="3:3" ht="15" hidden="1" x14ac:dyDescent="0.25">
      <c r="C966" s="171"/>
    </row>
    <row r="967" spans="3:3" ht="15" hidden="1" x14ac:dyDescent="0.25">
      <c r="C967" s="171"/>
    </row>
    <row r="968" spans="3:3" ht="15" hidden="1" x14ac:dyDescent="0.25">
      <c r="C968" s="171"/>
    </row>
    <row r="969" spans="3:3" ht="15" hidden="1" x14ac:dyDescent="0.25">
      <c r="C969" s="171"/>
    </row>
    <row r="970" spans="3:3" ht="15" hidden="1" x14ac:dyDescent="0.25">
      <c r="C970" s="171"/>
    </row>
    <row r="971" spans="3:3" ht="15" hidden="1" x14ac:dyDescent="0.25">
      <c r="C971" s="171"/>
    </row>
    <row r="972" spans="3:3" ht="15" hidden="1" x14ac:dyDescent="0.25">
      <c r="C972" s="171"/>
    </row>
    <row r="973" spans="3:3" ht="15" hidden="1" x14ac:dyDescent="0.25">
      <c r="C973" s="171"/>
    </row>
    <row r="974" spans="3:3" ht="15" hidden="1" x14ac:dyDescent="0.25">
      <c r="C974" s="171"/>
    </row>
    <row r="975" spans="3:3" ht="15" hidden="1" x14ac:dyDescent="0.25">
      <c r="C975" s="171"/>
    </row>
    <row r="976" spans="3:3" ht="15" hidden="1" x14ac:dyDescent="0.25">
      <c r="C976" s="171"/>
    </row>
    <row r="977" spans="3:3" ht="15" hidden="1" x14ac:dyDescent="0.25">
      <c r="C977" s="171"/>
    </row>
    <row r="978" spans="3:3" ht="15" hidden="1" x14ac:dyDescent="0.25">
      <c r="C978" s="171"/>
    </row>
    <row r="979" spans="3:3" ht="15" hidden="1" x14ac:dyDescent="0.25">
      <c r="C979" s="171"/>
    </row>
    <row r="980" spans="3:3" ht="15" hidden="1" x14ac:dyDescent="0.25">
      <c r="C980" s="171"/>
    </row>
    <row r="981" spans="3:3" ht="15" hidden="1" x14ac:dyDescent="0.25">
      <c r="C981" s="171"/>
    </row>
    <row r="982" spans="3:3" ht="15" hidden="1" x14ac:dyDescent="0.25">
      <c r="C982" s="171"/>
    </row>
    <row r="983" spans="3:3" ht="15" hidden="1" x14ac:dyDescent="0.25">
      <c r="C983" s="171"/>
    </row>
    <row r="984" spans="3:3" ht="15" hidden="1" x14ac:dyDescent="0.25">
      <c r="C984" s="171"/>
    </row>
    <row r="985" spans="3:3" ht="15" hidden="1" x14ac:dyDescent="0.25">
      <c r="C985" s="171"/>
    </row>
    <row r="986" spans="3:3" ht="15" hidden="1" x14ac:dyDescent="0.25">
      <c r="C986" s="171"/>
    </row>
    <row r="987" spans="3:3" ht="15" hidden="1" x14ac:dyDescent="0.25">
      <c r="C987" s="171"/>
    </row>
    <row r="988" spans="3:3" ht="15" hidden="1" x14ac:dyDescent="0.25">
      <c r="C988" s="171"/>
    </row>
    <row r="989" spans="3:3" ht="15" hidden="1" x14ac:dyDescent="0.25">
      <c r="C989" s="171"/>
    </row>
    <row r="990" spans="3:3" ht="15" hidden="1" x14ac:dyDescent="0.25">
      <c r="C990" s="171"/>
    </row>
    <row r="991" spans="3:3" ht="15" hidden="1" x14ac:dyDescent="0.25">
      <c r="C991" s="171"/>
    </row>
    <row r="992" spans="3:3" ht="15" hidden="1" x14ac:dyDescent="0.25">
      <c r="C992" s="171"/>
    </row>
    <row r="993" spans="3:3" ht="15" hidden="1" x14ac:dyDescent="0.25">
      <c r="C993" s="171"/>
    </row>
    <row r="994" spans="3:3" ht="15" hidden="1" x14ac:dyDescent="0.25">
      <c r="C994" s="171"/>
    </row>
    <row r="995" spans="3:3" ht="15" hidden="1" x14ac:dyDescent="0.25">
      <c r="C995" s="171"/>
    </row>
    <row r="996" spans="3:3" ht="15" hidden="1" x14ac:dyDescent="0.25">
      <c r="C996" s="171"/>
    </row>
    <row r="997" spans="3:3" ht="15" hidden="1" x14ac:dyDescent="0.25">
      <c r="C997" s="171"/>
    </row>
    <row r="998" spans="3:3" ht="15" hidden="1" x14ac:dyDescent="0.25">
      <c r="C998" s="171"/>
    </row>
    <row r="999" spans="3:3" ht="15" hidden="1" x14ac:dyDescent="0.25">
      <c r="C999" s="171"/>
    </row>
    <row r="1000" spans="3:3" ht="15" hidden="1" x14ac:dyDescent="0.25">
      <c r="C1000" s="171"/>
    </row>
    <row r="1001" spans="3:3" ht="15" hidden="1" x14ac:dyDescent="0.25">
      <c r="C1001" s="171"/>
    </row>
    <row r="1002" spans="3:3" ht="15" hidden="1" x14ac:dyDescent="0.25">
      <c r="C1002" s="171"/>
    </row>
    <row r="1003" spans="3:3" ht="15" hidden="1" x14ac:dyDescent="0.25">
      <c r="C1003" s="171"/>
    </row>
    <row r="1004" spans="3:3" ht="15" hidden="1" x14ac:dyDescent="0.25">
      <c r="C1004" s="171"/>
    </row>
    <row r="1005" spans="3:3" ht="15" hidden="1" x14ac:dyDescent="0.25">
      <c r="C1005" s="171"/>
    </row>
    <row r="1006" spans="3:3" ht="15" hidden="1" x14ac:dyDescent="0.25">
      <c r="C1006" s="171"/>
    </row>
    <row r="1007" spans="3:3" ht="15" hidden="1" x14ac:dyDescent="0.25">
      <c r="C1007" s="171"/>
    </row>
    <row r="1008" spans="3:3" ht="15" hidden="1" x14ac:dyDescent="0.25">
      <c r="C1008" s="171"/>
    </row>
    <row r="1009" spans="3:3" ht="15" hidden="1" x14ac:dyDescent="0.25">
      <c r="C1009" s="171"/>
    </row>
    <row r="1010" spans="3:3" ht="15" hidden="1" x14ac:dyDescent="0.25">
      <c r="C1010" s="171"/>
    </row>
    <row r="1011" spans="3:3" ht="15" hidden="1" x14ac:dyDescent="0.25">
      <c r="C1011" s="171"/>
    </row>
    <row r="1012" spans="3:3" ht="15" hidden="1" x14ac:dyDescent="0.25">
      <c r="C1012" s="171"/>
    </row>
    <row r="1013" spans="3:3" ht="15" hidden="1" x14ac:dyDescent="0.25">
      <c r="C1013" s="171"/>
    </row>
    <row r="1014" spans="3:3" ht="15" hidden="1" x14ac:dyDescent="0.25">
      <c r="C1014" s="171"/>
    </row>
    <row r="1015" spans="3:3" ht="15" hidden="1" x14ac:dyDescent="0.25">
      <c r="C1015" s="171"/>
    </row>
    <row r="1016" spans="3:3" ht="15" hidden="1" x14ac:dyDescent="0.25">
      <c r="C1016" s="171"/>
    </row>
    <row r="1017" spans="3:3" ht="15" hidden="1" x14ac:dyDescent="0.25">
      <c r="C1017" s="171"/>
    </row>
    <row r="1018" spans="3:3" ht="15" hidden="1" x14ac:dyDescent="0.25">
      <c r="C1018" s="171"/>
    </row>
    <row r="1019" spans="3:3" ht="15" hidden="1" x14ac:dyDescent="0.25">
      <c r="C1019" s="171"/>
    </row>
    <row r="1020" spans="3:3" ht="15" hidden="1" x14ac:dyDescent="0.25">
      <c r="C1020" s="171"/>
    </row>
    <row r="1021" spans="3:3" ht="15" hidden="1" x14ac:dyDescent="0.25">
      <c r="C1021" s="171"/>
    </row>
    <row r="1022" spans="3:3" ht="15" hidden="1" x14ac:dyDescent="0.25">
      <c r="C1022" s="171"/>
    </row>
    <row r="1023" spans="3:3" ht="15" hidden="1" x14ac:dyDescent="0.25">
      <c r="C1023" s="171"/>
    </row>
    <row r="1024" spans="3:3" ht="15" hidden="1" x14ac:dyDescent="0.25">
      <c r="C1024" s="171"/>
    </row>
    <row r="1025" spans="3:3" ht="15" hidden="1" x14ac:dyDescent="0.25">
      <c r="C1025" s="171"/>
    </row>
    <row r="1026" spans="3:3" ht="15" hidden="1" x14ac:dyDescent="0.25">
      <c r="C1026" s="171"/>
    </row>
    <row r="1027" spans="3:3" ht="15" hidden="1" x14ac:dyDescent="0.25">
      <c r="C1027" s="171"/>
    </row>
    <row r="1028" spans="3:3" ht="15" hidden="1" x14ac:dyDescent="0.25">
      <c r="C1028" s="171"/>
    </row>
    <row r="1029" spans="3:3" ht="15" hidden="1" x14ac:dyDescent="0.25">
      <c r="C1029" s="171"/>
    </row>
    <row r="1030" spans="3:3" ht="15" hidden="1" x14ac:dyDescent="0.25">
      <c r="C1030" s="171"/>
    </row>
    <row r="1031" spans="3:3" ht="15" hidden="1" x14ac:dyDescent="0.25">
      <c r="C1031" s="171"/>
    </row>
    <row r="1032" spans="3:3" ht="15" hidden="1" x14ac:dyDescent="0.25">
      <c r="C1032" s="171"/>
    </row>
    <row r="1033" spans="3:3" ht="15" hidden="1" x14ac:dyDescent="0.25">
      <c r="C1033" s="171"/>
    </row>
    <row r="1034" spans="3:3" ht="15" hidden="1" x14ac:dyDescent="0.25">
      <c r="C1034" s="171"/>
    </row>
    <row r="1035" spans="3:3" ht="15" hidden="1" x14ac:dyDescent="0.25">
      <c r="C1035" s="171"/>
    </row>
    <row r="1036" spans="3:3" ht="15" hidden="1" x14ac:dyDescent="0.25">
      <c r="C1036" s="171"/>
    </row>
    <row r="1037" spans="3:3" ht="15" hidden="1" x14ac:dyDescent="0.25">
      <c r="C1037" s="171"/>
    </row>
    <row r="1038" spans="3:3" ht="15" hidden="1" x14ac:dyDescent="0.25">
      <c r="C1038" s="171"/>
    </row>
    <row r="1039" spans="3:3" ht="15" hidden="1" x14ac:dyDescent="0.25">
      <c r="C1039" s="171"/>
    </row>
    <row r="1040" spans="3:3" ht="15" hidden="1" x14ac:dyDescent="0.25">
      <c r="C1040" s="171"/>
    </row>
    <row r="1041" spans="3:3" ht="15" hidden="1" x14ac:dyDescent="0.25">
      <c r="C1041" s="171"/>
    </row>
    <row r="1042" spans="3:3" ht="15" hidden="1" x14ac:dyDescent="0.25">
      <c r="C1042" s="171"/>
    </row>
    <row r="1043" spans="3:3" ht="15" hidden="1" x14ac:dyDescent="0.25">
      <c r="C1043" s="171"/>
    </row>
    <row r="1044" spans="3:3" ht="15" hidden="1" x14ac:dyDescent="0.25">
      <c r="C1044" s="171"/>
    </row>
    <row r="1045" spans="3:3" ht="15" hidden="1" x14ac:dyDescent="0.25">
      <c r="C1045" s="171"/>
    </row>
    <row r="1046" spans="3:3" ht="15" hidden="1" x14ac:dyDescent="0.25">
      <c r="C1046" s="171"/>
    </row>
    <row r="1047" spans="3:3" ht="15" hidden="1" x14ac:dyDescent="0.25">
      <c r="C1047" s="171"/>
    </row>
    <row r="1048" spans="3:3" ht="15" hidden="1" x14ac:dyDescent="0.25">
      <c r="C1048" s="171"/>
    </row>
    <row r="1049" spans="3:3" ht="15" hidden="1" x14ac:dyDescent="0.25">
      <c r="C1049" s="171"/>
    </row>
    <row r="1050" spans="3:3" ht="15" hidden="1" x14ac:dyDescent="0.25">
      <c r="C1050" s="171"/>
    </row>
    <row r="1051" spans="3:3" ht="15" hidden="1" x14ac:dyDescent="0.25">
      <c r="C1051" s="171"/>
    </row>
    <row r="1052" spans="3:3" ht="15" hidden="1" x14ac:dyDescent="0.25">
      <c r="C1052" s="171"/>
    </row>
    <row r="1053" spans="3:3" ht="15" hidden="1" x14ac:dyDescent="0.25">
      <c r="C1053" s="171"/>
    </row>
    <row r="1054" spans="3:3" ht="15" hidden="1" x14ac:dyDescent="0.25">
      <c r="C1054" s="171"/>
    </row>
    <row r="1055" spans="3:3" ht="15" hidden="1" x14ac:dyDescent="0.25">
      <c r="C1055" s="171"/>
    </row>
    <row r="1056" spans="3:3" ht="15" hidden="1" x14ac:dyDescent="0.25">
      <c r="C1056" s="171"/>
    </row>
    <row r="1057" spans="3:3" ht="15" hidden="1" x14ac:dyDescent="0.25">
      <c r="C1057" s="171"/>
    </row>
    <row r="1058" spans="3:3" ht="15" hidden="1" x14ac:dyDescent="0.25">
      <c r="C1058" s="171"/>
    </row>
    <row r="1059" spans="3:3" ht="15" hidden="1" x14ac:dyDescent="0.25">
      <c r="C1059" s="171"/>
    </row>
    <row r="1060" spans="3:3" ht="15" hidden="1" x14ac:dyDescent="0.25">
      <c r="C1060" s="171"/>
    </row>
    <row r="1061" spans="3:3" ht="15" hidden="1" x14ac:dyDescent="0.25">
      <c r="C1061" s="171"/>
    </row>
    <row r="1062" spans="3:3" ht="15" hidden="1" x14ac:dyDescent="0.25">
      <c r="C1062" s="171"/>
    </row>
    <row r="1063" spans="3:3" ht="15" hidden="1" x14ac:dyDescent="0.25">
      <c r="C1063" s="171"/>
    </row>
    <row r="1064" spans="3:3" ht="15" hidden="1" x14ac:dyDescent="0.25">
      <c r="C1064" s="171"/>
    </row>
    <row r="1065" spans="3:3" ht="15" hidden="1" x14ac:dyDescent="0.25">
      <c r="C1065" s="171"/>
    </row>
    <row r="1066" spans="3:3" ht="15" hidden="1" x14ac:dyDescent="0.25">
      <c r="C1066" s="171"/>
    </row>
    <row r="1067" spans="3:3" ht="15" hidden="1" x14ac:dyDescent="0.25">
      <c r="C1067" s="171"/>
    </row>
    <row r="1068" spans="3:3" ht="15" hidden="1" x14ac:dyDescent="0.25">
      <c r="C1068" s="171"/>
    </row>
    <row r="1069" spans="3:3" ht="15" hidden="1" x14ac:dyDescent="0.25">
      <c r="C1069" s="171"/>
    </row>
    <row r="1070" spans="3:3" ht="15" hidden="1" x14ac:dyDescent="0.25">
      <c r="C1070" s="171"/>
    </row>
    <row r="1071" spans="3:3" ht="15" hidden="1" x14ac:dyDescent="0.25">
      <c r="C1071" s="171"/>
    </row>
    <row r="1072" spans="3:3" ht="15" hidden="1" x14ac:dyDescent="0.25">
      <c r="C1072" s="171"/>
    </row>
    <row r="1073" spans="3:3" ht="15" hidden="1" x14ac:dyDescent="0.25">
      <c r="C1073" s="171"/>
    </row>
    <row r="1074" spans="3:3" ht="15" hidden="1" x14ac:dyDescent="0.25">
      <c r="C1074" s="171"/>
    </row>
    <row r="1075" spans="3:3" ht="15" hidden="1" x14ac:dyDescent="0.25">
      <c r="C1075" s="171"/>
    </row>
    <row r="1076" spans="3:3" ht="15" hidden="1" x14ac:dyDescent="0.25">
      <c r="C1076" s="171"/>
    </row>
    <row r="1077" spans="3:3" ht="15" hidden="1" x14ac:dyDescent="0.25">
      <c r="C1077" s="171"/>
    </row>
    <row r="1078" spans="3:3" ht="15" hidden="1" x14ac:dyDescent="0.25">
      <c r="C1078" s="171"/>
    </row>
    <row r="1079" spans="3:3" ht="15" hidden="1" x14ac:dyDescent="0.25">
      <c r="C1079" s="171"/>
    </row>
    <row r="1080" spans="3:3" ht="15" hidden="1" x14ac:dyDescent="0.25">
      <c r="C1080" s="171"/>
    </row>
    <row r="1081" spans="3:3" ht="15" hidden="1" x14ac:dyDescent="0.25">
      <c r="C1081" s="171"/>
    </row>
    <row r="1082" spans="3:3" ht="15" hidden="1" x14ac:dyDescent="0.25">
      <c r="C1082" s="171"/>
    </row>
    <row r="1083" spans="3:3" ht="15" hidden="1" x14ac:dyDescent="0.25">
      <c r="C1083" s="171"/>
    </row>
    <row r="1084" spans="3:3" ht="15" hidden="1" x14ac:dyDescent="0.25">
      <c r="C1084" s="171"/>
    </row>
    <row r="1085" spans="3:3" ht="15" hidden="1" x14ac:dyDescent="0.25">
      <c r="C1085" s="171"/>
    </row>
    <row r="1086" spans="3:3" ht="15" hidden="1" x14ac:dyDescent="0.25">
      <c r="C1086" s="171"/>
    </row>
    <row r="1087" spans="3:3" ht="15" hidden="1" x14ac:dyDescent="0.25">
      <c r="C1087" s="171"/>
    </row>
    <row r="1088" spans="3:3" ht="15" hidden="1" x14ac:dyDescent="0.25">
      <c r="C1088" s="171"/>
    </row>
    <row r="1089" spans="3:3" ht="15" hidden="1" x14ac:dyDescent="0.25">
      <c r="C1089" s="171"/>
    </row>
    <row r="1090" spans="3:3" ht="15" hidden="1" x14ac:dyDescent="0.25">
      <c r="C1090" s="171"/>
    </row>
    <row r="1091" spans="3:3" ht="15" hidden="1" x14ac:dyDescent="0.25">
      <c r="C1091" s="171"/>
    </row>
    <row r="1092" spans="3:3" ht="15" hidden="1" x14ac:dyDescent="0.25">
      <c r="C1092" s="171"/>
    </row>
    <row r="1093" spans="3:3" ht="15" hidden="1" x14ac:dyDescent="0.25">
      <c r="C1093" s="171"/>
    </row>
    <row r="1094" spans="3:3" ht="15" hidden="1" x14ac:dyDescent="0.25">
      <c r="C1094" s="171"/>
    </row>
    <row r="1095" spans="3:3" ht="15" hidden="1" x14ac:dyDescent="0.25">
      <c r="C1095" s="171"/>
    </row>
    <row r="1096" spans="3:3" ht="15" hidden="1" x14ac:dyDescent="0.25">
      <c r="C1096" s="171"/>
    </row>
    <row r="1097" spans="3:3" ht="15" hidden="1" x14ac:dyDescent="0.25">
      <c r="C1097" s="171"/>
    </row>
    <row r="1098" spans="3:3" ht="15" hidden="1" x14ac:dyDescent="0.25">
      <c r="C1098" s="171"/>
    </row>
    <row r="1099" spans="3:3" ht="15" hidden="1" x14ac:dyDescent="0.25">
      <c r="C1099" s="171"/>
    </row>
    <row r="1100" spans="3:3" ht="15" hidden="1" x14ac:dyDescent="0.25">
      <c r="C1100" s="171"/>
    </row>
    <row r="1101" spans="3:3" ht="15" hidden="1" x14ac:dyDescent="0.25">
      <c r="C1101" s="171"/>
    </row>
    <row r="1102" spans="3:3" ht="15" hidden="1" x14ac:dyDescent="0.25">
      <c r="C1102" s="171"/>
    </row>
    <row r="1103" spans="3:3" ht="15" hidden="1" x14ac:dyDescent="0.25">
      <c r="C1103" s="171"/>
    </row>
    <row r="1104" spans="3:3" ht="15" hidden="1" x14ac:dyDescent="0.25">
      <c r="C1104" s="171"/>
    </row>
    <row r="1105" spans="3:3" ht="15" hidden="1" x14ac:dyDescent="0.25">
      <c r="C1105" s="171"/>
    </row>
    <row r="1106" spans="3:3" ht="15" hidden="1" x14ac:dyDescent="0.25">
      <c r="C1106" s="171"/>
    </row>
    <row r="1107" spans="3:3" ht="15" hidden="1" x14ac:dyDescent="0.25">
      <c r="C1107" s="171"/>
    </row>
    <row r="1108" spans="3:3" ht="15" hidden="1" x14ac:dyDescent="0.25">
      <c r="C1108" s="171"/>
    </row>
    <row r="1109" spans="3:3" ht="15" hidden="1" x14ac:dyDescent="0.25">
      <c r="C1109" s="171"/>
    </row>
    <row r="1110" spans="3:3" ht="15" hidden="1" x14ac:dyDescent="0.25">
      <c r="C1110" s="171"/>
    </row>
    <row r="1111" spans="3:3" ht="15" hidden="1" x14ac:dyDescent="0.25">
      <c r="C1111" s="171"/>
    </row>
    <row r="1112" spans="3:3" ht="15" hidden="1" x14ac:dyDescent="0.25">
      <c r="C1112" s="171"/>
    </row>
    <row r="1113" spans="3:3" ht="15" hidden="1" x14ac:dyDescent="0.25">
      <c r="C1113" s="171"/>
    </row>
    <row r="1114" spans="3:3" ht="15" hidden="1" x14ac:dyDescent="0.25">
      <c r="C1114" s="171"/>
    </row>
    <row r="1115" spans="3:3" ht="15" hidden="1" x14ac:dyDescent="0.25">
      <c r="C1115" s="171"/>
    </row>
    <row r="1116" spans="3:3" ht="15" hidden="1" x14ac:dyDescent="0.25">
      <c r="C1116" s="171"/>
    </row>
    <row r="1117" spans="3:3" ht="15" hidden="1" x14ac:dyDescent="0.25">
      <c r="C1117" s="171"/>
    </row>
    <row r="1118" spans="3:3" ht="15" hidden="1" x14ac:dyDescent="0.25">
      <c r="C1118" s="171"/>
    </row>
    <row r="1119" spans="3:3" ht="15" hidden="1" x14ac:dyDescent="0.25">
      <c r="C1119" s="171"/>
    </row>
    <row r="1120" spans="3:3" ht="15" hidden="1" x14ac:dyDescent="0.25">
      <c r="C1120" s="171"/>
    </row>
    <row r="1121" spans="3:3" ht="15" hidden="1" x14ac:dyDescent="0.25">
      <c r="C1121" s="171"/>
    </row>
    <row r="1122" spans="3:3" ht="15" hidden="1" x14ac:dyDescent="0.25">
      <c r="C1122" s="171"/>
    </row>
    <row r="1123" spans="3:3" ht="15" hidden="1" x14ac:dyDescent="0.25">
      <c r="C1123" s="171"/>
    </row>
    <row r="1124" spans="3:3" ht="15" hidden="1" x14ac:dyDescent="0.25">
      <c r="C1124" s="171"/>
    </row>
    <row r="1125" spans="3:3" ht="15" hidden="1" x14ac:dyDescent="0.25">
      <c r="C1125" s="171"/>
    </row>
    <row r="1126" spans="3:3" ht="15" hidden="1" x14ac:dyDescent="0.25">
      <c r="C1126" s="171"/>
    </row>
    <row r="1127" spans="3:3" ht="15" hidden="1" x14ac:dyDescent="0.25">
      <c r="C1127" s="171"/>
    </row>
    <row r="1128" spans="3:3" ht="15" hidden="1" x14ac:dyDescent="0.25">
      <c r="C1128" s="171"/>
    </row>
    <row r="1129" spans="3:3" ht="15" hidden="1" x14ac:dyDescent="0.25">
      <c r="C1129" s="171"/>
    </row>
    <row r="1130" spans="3:3" ht="15" hidden="1" x14ac:dyDescent="0.25">
      <c r="C1130" s="171"/>
    </row>
    <row r="1131" spans="3:3" ht="15" hidden="1" x14ac:dyDescent="0.25">
      <c r="C1131" s="171"/>
    </row>
    <row r="1132" spans="3:3" ht="15" hidden="1" x14ac:dyDescent="0.25">
      <c r="C1132" s="171"/>
    </row>
    <row r="1133" spans="3:3" ht="15" hidden="1" x14ac:dyDescent="0.25">
      <c r="C1133" s="171"/>
    </row>
    <row r="1134" spans="3:3" ht="15" hidden="1" x14ac:dyDescent="0.25">
      <c r="C1134" s="171"/>
    </row>
    <row r="1135" spans="3:3" ht="15" hidden="1" x14ac:dyDescent="0.25">
      <c r="C1135" s="171"/>
    </row>
    <row r="1136" spans="3:3" ht="15" hidden="1" x14ac:dyDescent="0.25">
      <c r="C1136" s="171"/>
    </row>
    <row r="1137" spans="3:3" ht="15" hidden="1" x14ac:dyDescent="0.25">
      <c r="C1137" s="171"/>
    </row>
    <row r="1138" spans="3:3" ht="15" hidden="1" x14ac:dyDescent="0.25">
      <c r="C1138" s="171"/>
    </row>
    <row r="1139" spans="3:3" ht="15" hidden="1" x14ac:dyDescent="0.25">
      <c r="C1139" s="171"/>
    </row>
    <row r="1140" spans="3:3" ht="15" hidden="1" x14ac:dyDescent="0.25">
      <c r="C1140" s="171"/>
    </row>
    <row r="1141" spans="3:3" ht="15" hidden="1" x14ac:dyDescent="0.25">
      <c r="C1141" s="171"/>
    </row>
    <row r="1142" spans="3:3" ht="15" hidden="1" x14ac:dyDescent="0.25">
      <c r="C1142" s="171"/>
    </row>
    <row r="1143" spans="3:3" ht="15" hidden="1" x14ac:dyDescent="0.25">
      <c r="C1143" s="171"/>
    </row>
    <row r="1144" spans="3:3" ht="15" hidden="1" x14ac:dyDescent="0.25">
      <c r="C1144" s="171"/>
    </row>
    <row r="1145" spans="3:3" ht="15" hidden="1" x14ac:dyDescent="0.25">
      <c r="C1145" s="171"/>
    </row>
    <row r="1146" spans="3:3" ht="15" hidden="1" x14ac:dyDescent="0.25">
      <c r="C1146" s="171"/>
    </row>
    <row r="1147" spans="3:3" ht="15" hidden="1" x14ac:dyDescent="0.25">
      <c r="C1147" s="171"/>
    </row>
    <row r="1148" spans="3:3" ht="15" hidden="1" x14ac:dyDescent="0.25">
      <c r="C1148" s="171"/>
    </row>
    <row r="1149" spans="3:3" ht="15" hidden="1" x14ac:dyDescent="0.25">
      <c r="C1149" s="171"/>
    </row>
    <row r="1150" spans="3:3" ht="15" hidden="1" x14ac:dyDescent="0.25">
      <c r="C1150" s="171"/>
    </row>
    <row r="1151" spans="3:3" ht="15" hidden="1" x14ac:dyDescent="0.25">
      <c r="C1151" s="171"/>
    </row>
    <row r="1152" spans="3:3" ht="15" hidden="1" x14ac:dyDescent="0.25">
      <c r="C1152" s="171"/>
    </row>
    <row r="1153" spans="3:3" ht="15" hidden="1" x14ac:dyDescent="0.25">
      <c r="C1153" s="171"/>
    </row>
    <row r="1154" spans="3:3" ht="15" hidden="1" x14ac:dyDescent="0.25">
      <c r="C1154" s="171"/>
    </row>
    <row r="1155" spans="3:3" ht="15" hidden="1" x14ac:dyDescent="0.25">
      <c r="C1155" s="171"/>
    </row>
    <row r="1156" spans="3:3" ht="15" hidden="1" x14ac:dyDescent="0.25">
      <c r="C1156" s="171"/>
    </row>
    <row r="1157" spans="3:3" ht="15" hidden="1" x14ac:dyDescent="0.25">
      <c r="C1157" s="171"/>
    </row>
    <row r="1158" spans="3:3" ht="15" hidden="1" x14ac:dyDescent="0.25">
      <c r="C1158" s="171"/>
    </row>
    <row r="1159" spans="3:3" ht="15" hidden="1" x14ac:dyDescent="0.25">
      <c r="C1159" s="171"/>
    </row>
    <row r="1160" spans="3:3" ht="15" hidden="1" x14ac:dyDescent="0.25">
      <c r="C1160" s="171"/>
    </row>
    <row r="1161" spans="3:3" ht="15" hidden="1" x14ac:dyDescent="0.25">
      <c r="C1161" s="171"/>
    </row>
    <row r="1162" spans="3:3" ht="15" hidden="1" x14ac:dyDescent="0.25">
      <c r="C1162" s="171"/>
    </row>
    <row r="1163" spans="3:3" ht="15" hidden="1" x14ac:dyDescent="0.25">
      <c r="C1163" s="171"/>
    </row>
    <row r="1164" spans="3:3" ht="15" hidden="1" x14ac:dyDescent="0.25">
      <c r="C1164" s="171"/>
    </row>
    <row r="1165" spans="3:3" ht="15" hidden="1" x14ac:dyDescent="0.25">
      <c r="C1165" s="171"/>
    </row>
    <row r="1166" spans="3:3" ht="15" hidden="1" x14ac:dyDescent="0.25">
      <c r="C1166" s="171"/>
    </row>
    <row r="1167" spans="3:3" ht="15" hidden="1" x14ac:dyDescent="0.25">
      <c r="C1167" s="171"/>
    </row>
    <row r="1168" spans="3:3" ht="15" hidden="1" x14ac:dyDescent="0.25">
      <c r="C1168" s="171"/>
    </row>
    <row r="1169" spans="3:3" ht="15" hidden="1" x14ac:dyDescent="0.25">
      <c r="C1169" s="171"/>
    </row>
    <row r="1170" spans="3:3" ht="15" hidden="1" x14ac:dyDescent="0.25">
      <c r="C1170" s="171"/>
    </row>
    <row r="1171" spans="3:3" ht="15" hidden="1" x14ac:dyDescent="0.25">
      <c r="C1171" s="171"/>
    </row>
    <row r="1172" spans="3:3" ht="15" hidden="1" x14ac:dyDescent="0.25">
      <c r="C1172" s="171"/>
    </row>
    <row r="1173" spans="3:3" ht="15" hidden="1" x14ac:dyDescent="0.25">
      <c r="C1173" s="171"/>
    </row>
    <row r="1174" spans="3:3" ht="15" hidden="1" x14ac:dyDescent="0.25">
      <c r="C1174" s="171"/>
    </row>
    <row r="1175" spans="3:3" ht="15" hidden="1" x14ac:dyDescent="0.25">
      <c r="C1175" s="171"/>
    </row>
    <row r="1176" spans="3:3" ht="15" hidden="1" x14ac:dyDescent="0.25">
      <c r="C1176" s="171"/>
    </row>
    <row r="1177" spans="3:3" ht="15" hidden="1" x14ac:dyDescent="0.25">
      <c r="C1177" s="171"/>
    </row>
    <row r="1178" spans="3:3" ht="15" hidden="1" x14ac:dyDescent="0.25">
      <c r="C1178" s="171"/>
    </row>
    <row r="1179" spans="3:3" ht="15" hidden="1" x14ac:dyDescent="0.25">
      <c r="C1179" s="171"/>
    </row>
    <row r="1180" spans="3:3" ht="15" hidden="1" x14ac:dyDescent="0.25">
      <c r="C1180" s="171"/>
    </row>
    <row r="1181" spans="3:3" ht="15" hidden="1" x14ac:dyDescent="0.25">
      <c r="C1181" s="171"/>
    </row>
    <row r="1182" spans="3:3" ht="15" hidden="1" x14ac:dyDescent="0.25">
      <c r="C1182" s="171"/>
    </row>
    <row r="1183" spans="3:3" ht="15" hidden="1" x14ac:dyDescent="0.25">
      <c r="C1183" s="171"/>
    </row>
    <row r="1184" spans="3:3" ht="15" hidden="1" x14ac:dyDescent="0.25">
      <c r="C1184" s="171"/>
    </row>
    <row r="1185" spans="3:3" ht="15" hidden="1" x14ac:dyDescent="0.25">
      <c r="C1185" s="171"/>
    </row>
    <row r="1186" spans="3:3" ht="15" hidden="1" x14ac:dyDescent="0.25">
      <c r="C1186" s="171"/>
    </row>
    <row r="1187" spans="3:3" ht="15" hidden="1" x14ac:dyDescent="0.25">
      <c r="C1187" s="171"/>
    </row>
    <row r="1188" spans="3:3" ht="15" hidden="1" x14ac:dyDescent="0.25">
      <c r="C1188" s="171"/>
    </row>
    <row r="1189" spans="3:3" ht="15" hidden="1" x14ac:dyDescent="0.25">
      <c r="C1189" s="171"/>
    </row>
    <row r="1190" spans="3:3" ht="15" hidden="1" x14ac:dyDescent="0.25">
      <c r="C1190" s="171"/>
    </row>
    <row r="1191" spans="3:3" ht="15" hidden="1" x14ac:dyDescent="0.25">
      <c r="C1191" s="171"/>
    </row>
    <row r="1192" spans="3:3" ht="15" hidden="1" x14ac:dyDescent="0.25">
      <c r="C1192" s="171"/>
    </row>
    <row r="1193" spans="3:3" ht="15" hidden="1" x14ac:dyDescent="0.25">
      <c r="C1193" s="171"/>
    </row>
    <row r="1194" spans="3:3" ht="15" hidden="1" x14ac:dyDescent="0.25">
      <c r="C1194" s="171"/>
    </row>
    <row r="1195" spans="3:3" ht="15" hidden="1" x14ac:dyDescent="0.25">
      <c r="C1195" s="171"/>
    </row>
    <row r="1196" spans="3:3" ht="15" hidden="1" x14ac:dyDescent="0.25">
      <c r="C1196" s="171"/>
    </row>
    <row r="1197" spans="3:3" ht="15" hidden="1" x14ac:dyDescent="0.25">
      <c r="C1197" s="171"/>
    </row>
    <row r="1198" spans="3:3" ht="15" hidden="1" x14ac:dyDescent="0.25">
      <c r="C1198" s="171"/>
    </row>
    <row r="1199" spans="3:3" ht="15" hidden="1" x14ac:dyDescent="0.25">
      <c r="C1199" s="171"/>
    </row>
    <row r="1200" spans="3:3" ht="15" hidden="1" x14ac:dyDescent="0.25">
      <c r="C1200" s="171"/>
    </row>
    <row r="1201" spans="3:3" ht="15" hidden="1" x14ac:dyDescent="0.25">
      <c r="C1201" s="171"/>
    </row>
    <row r="1202" spans="3:3" ht="15" hidden="1" x14ac:dyDescent="0.25">
      <c r="C1202" s="171"/>
    </row>
    <row r="1203" spans="3:3" ht="15" hidden="1" x14ac:dyDescent="0.25">
      <c r="C1203" s="171"/>
    </row>
    <row r="1204" spans="3:3" ht="15" hidden="1" x14ac:dyDescent="0.25">
      <c r="C1204" s="171"/>
    </row>
    <row r="1205" spans="3:3" ht="15" hidden="1" x14ac:dyDescent="0.25">
      <c r="C1205" s="171"/>
    </row>
    <row r="1206" spans="3:3" ht="15" hidden="1" x14ac:dyDescent="0.25">
      <c r="C1206" s="171"/>
    </row>
    <row r="1207" spans="3:3" ht="15" hidden="1" x14ac:dyDescent="0.25">
      <c r="C1207" s="171"/>
    </row>
    <row r="1208" spans="3:3" ht="15" hidden="1" x14ac:dyDescent="0.25">
      <c r="C1208" s="171"/>
    </row>
    <row r="1209" spans="3:3" ht="15" hidden="1" x14ac:dyDescent="0.25">
      <c r="C1209" s="171"/>
    </row>
    <row r="1210" spans="3:3" ht="15" hidden="1" x14ac:dyDescent="0.25">
      <c r="C1210" s="171"/>
    </row>
    <row r="1211" spans="3:3" ht="15" hidden="1" x14ac:dyDescent="0.25">
      <c r="C1211" s="171"/>
    </row>
    <row r="1212" spans="3:3" ht="15" hidden="1" x14ac:dyDescent="0.25">
      <c r="C1212" s="171"/>
    </row>
    <row r="1213" spans="3:3" ht="15" hidden="1" x14ac:dyDescent="0.25">
      <c r="C1213" s="171"/>
    </row>
    <row r="1214" spans="3:3" ht="15" hidden="1" x14ac:dyDescent="0.25">
      <c r="C1214" s="171"/>
    </row>
    <row r="1215" spans="3:3" ht="15" hidden="1" x14ac:dyDescent="0.25">
      <c r="C1215" s="171"/>
    </row>
    <row r="1216" spans="3:3" ht="15" hidden="1" x14ac:dyDescent="0.25">
      <c r="C1216" s="171"/>
    </row>
    <row r="1217" spans="3:3" ht="15" hidden="1" x14ac:dyDescent="0.25">
      <c r="C1217" s="171"/>
    </row>
    <row r="1218" spans="3:3" ht="15" hidden="1" x14ac:dyDescent="0.25">
      <c r="C1218" s="171"/>
    </row>
    <row r="1219" spans="3:3" ht="15" hidden="1" x14ac:dyDescent="0.25">
      <c r="C1219" s="171"/>
    </row>
    <row r="1220" spans="3:3" ht="15" hidden="1" x14ac:dyDescent="0.25">
      <c r="C1220" s="171"/>
    </row>
    <row r="1221" spans="3:3" ht="15" hidden="1" x14ac:dyDescent="0.25">
      <c r="C1221" s="171"/>
    </row>
    <row r="1222" spans="3:3" ht="15" hidden="1" x14ac:dyDescent="0.25">
      <c r="C1222" s="171"/>
    </row>
    <row r="1223" spans="3:3" ht="15" hidden="1" x14ac:dyDescent="0.25">
      <c r="C1223" s="171"/>
    </row>
    <row r="1224" spans="3:3" ht="15" hidden="1" x14ac:dyDescent="0.25">
      <c r="C1224" s="171"/>
    </row>
    <row r="1225" spans="3:3" ht="15" hidden="1" x14ac:dyDescent="0.25">
      <c r="C1225" s="171"/>
    </row>
    <row r="1226" spans="3:3" ht="15" hidden="1" x14ac:dyDescent="0.25">
      <c r="C1226" s="171"/>
    </row>
    <row r="1227" spans="3:3" ht="15" hidden="1" x14ac:dyDescent="0.25">
      <c r="C1227" s="171"/>
    </row>
    <row r="1228" spans="3:3" ht="15" hidden="1" x14ac:dyDescent="0.25">
      <c r="C1228" s="171"/>
    </row>
    <row r="1229" spans="3:3" ht="15" hidden="1" x14ac:dyDescent="0.25">
      <c r="C1229" s="171"/>
    </row>
    <row r="1230" spans="3:3" ht="15" hidden="1" x14ac:dyDescent="0.25">
      <c r="C1230" s="171"/>
    </row>
    <row r="1231" spans="3:3" ht="15" hidden="1" x14ac:dyDescent="0.25">
      <c r="C1231" s="171"/>
    </row>
    <row r="1232" spans="3:3" ht="15" hidden="1" x14ac:dyDescent="0.25">
      <c r="C1232" s="171"/>
    </row>
    <row r="1233" spans="3:3" ht="15" hidden="1" x14ac:dyDescent="0.25">
      <c r="C1233" s="171"/>
    </row>
    <row r="1234" spans="3:3" ht="15" hidden="1" x14ac:dyDescent="0.25">
      <c r="C1234" s="171"/>
    </row>
    <row r="1235" spans="3:3" ht="15" hidden="1" x14ac:dyDescent="0.25">
      <c r="C1235" s="171"/>
    </row>
    <row r="1236" spans="3:3" ht="15" hidden="1" x14ac:dyDescent="0.25">
      <c r="C1236" s="171"/>
    </row>
    <row r="1237" spans="3:3" ht="15" hidden="1" x14ac:dyDescent="0.25">
      <c r="C1237" s="171"/>
    </row>
    <row r="1238" spans="3:3" ht="15" hidden="1" x14ac:dyDescent="0.25">
      <c r="C1238" s="171"/>
    </row>
    <row r="1239" spans="3:3" ht="15" hidden="1" x14ac:dyDescent="0.25">
      <c r="C1239" s="171"/>
    </row>
    <row r="1240" spans="3:3" ht="15" hidden="1" x14ac:dyDescent="0.25">
      <c r="C1240" s="171"/>
    </row>
    <row r="1241" spans="3:3" ht="15" hidden="1" x14ac:dyDescent="0.25">
      <c r="C1241" s="171"/>
    </row>
    <row r="1242" spans="3:3" ht="15" hidden="1" x14ac:dyDescent="0.25">
      <c r="C1242" s="171"/>
    </row>
    <row r="1243" spans="3:3" ht="15" hidden="1" x14ac:dyDescent="0.25">
      <c r="C1243" s="171"/>
    </row>
    <row r="1244" spans="3:3" ht="15" hidden="1" x14ac:dyDescent="0.25">
      <c r="C1244" s="171"/>
    </row>
    <row r="1245" spans="3:3" ht="15" hidden="1" x14ac:dyDescent="0.25">
      <c r="C1245" s="171"/>
    </row>
    <row r="1246" spans="3:3" ht="15" hidden="1" x14ac:dyDescent="0.25">
      <c r="C1246" s="171"/>
    </row>
    <row r="1247" spans="3:3" ht="15" hidden="1" x14ac:dyDescent="0.25">
      <c r="C1247" s="171"/>
    </row>
    <row r="1248" spans="3:3" ht="15" hidden="1" x14ac:dyDescent="0.25">
      <c r="C1248" s="171"/>
    </row>
    <row r="1249" spans="3:3" ht="15" hidden="1" x14ac:dyDescent="0.25">
      <c r="C1249" s="171"/>
    </row>
    <row r="1250" spans="3:3" ht="15" hidden="1" x14ac:dyDescent="0.25">
      <c r="C1250" s="171"/>
    </row>
    <row r="1251" spans="3:3" ht="15" hidden="1" x14ac:dyDescent="0.25">
      <c r="C1251" s="171"/>
    </row>
    <row r="1252" spans="3:3" ht="15" hidden="1" x14ac:dyDescent="0.25">
      <c r="C1252" s="171"/>
    </row>
    <row r="1253" spans="3:3" ht="15" hidden="1" x14ac:dyDescent="0.25">
      <c r="C1253" s="171"/>
    </row>
    <row r="1254" spans="3:3" ht="15" hidden="1" x14ac:dyDescent="0.25">
      <c r="C1254" s="171"/>
    </row>
    <row r="1255" spans="3:3" ht="15" hidden="1" x14ac:dyDescent="0.25">
      <c r="C1255" s="171"/>
    </row>
    <row r="1256" spans="3:3" ht="15" hidden="1" x14ac:dyDescent="0.25">
      <c r="C1256" s="171"/>
    </row>
    <row r="1257" spans="3:3" ht="15" hidden="1" x14ac:dyDescent="0.25">
      <c r="C1257" s="171"/>
    </row>
    <row r="1258" spans="3:3" ht="15" hidden="1" x14ac:dyDescent="0.25">
      <c r="C1258" s="171"/>
    </row>
    <row r="1259" spans="3:3" ht="15" hidden="1" x14ac:dyDescent="0.25">
      <c r="C1259" s="171"/>
    </row>
    <row r="1260" spans="3:3" ht="15" hidden="1" x14ac:dyDescent="0.25">
      <c r="C1260" s="171"/>
    </row>
    <row r="1261" spans="3:3" ht="15" hidden="1" x14ac:dyDescent="0.25">
      <c r="C1261" s="171"/>
    </row>
    <row r="1262" spans="3:3" ht="15" hidden="1" x14ac:dyDescent="0.25">
      <c r="C1262" s="171"/>
    </row>
    <row r="1263" spans="3:3" ht="15" hidden="1" x14ac:dyDescent="0.25">
      <c r="C1263" s="171"/>
    </row>
    <row r="1264" spans="3:3" ht="15" hidden="1" x14ac:dyDescent="0.25">
      <c r="C1264" s="171"/>
    </row>
    <row r="1265" spans="3:3" ht="15" hidden="1" x14ac:dyDescent="0.25">
      <c r="C1265" s="171"/>
    </row>
    <row r="1266" spans="3:3" ht="15" hidden="1" x14ac:dyDescent="0.25">
      <c r="C1266" s="171"/>
    </row>
    <row r="1267" spans="3:3" ht="15" hidden="1" x14ac:dyDescent="0.25">
      <c r="C1267" s="171"/>
    </row>
    <row r="1268" spans="3:3" ht="15" hidden="1" x14ac:dyDescent="0.25">
      <c r="C1268" s="171"/>
    </row>
    <row r="1269" spans="3:3" ht="15" hidden="1" x14ac:dyDescent="0.25">
      <c r="C1269" s="171"/>
    </row>
    <row r="1270" spans="3:3" ht="15" hidden="1" x14ac:dyDescent="0.25"/>
    <row r="1271" spans="3:3" ht="15" hidden="1" x14ac:dyDescent="0.25"/>
    <row r="1272" spans="3:3" ht="15" hidden="1" x14ac:dyDescent="0.25"/>
    <row r="1273" spans="3:3" ht="15" hidden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  <row r="1633" ht="15" x14ac:dyDescent="0.25"/>
    <row r="1634" ht="15" hidden="1" customHeight="1" x14ac:dyDescent="0.25"/>
  </sheetData>
  <mergeCells count="4">
    <mergeCell ref="B9:F9"/>
    <mergeCell ref="H9:L9"/>
    <mergeCell ref="B1:F1"/>
    <mergeCell ref="B2:F2"/>
  </mergeCells>
  <dataValidations count="1">
    <dataValidation type="list" allowBlank="1" showInputMessage="1" showErrorMessage="1" sqref="H10 B10:B11" xr:uid="{9225D92F-3C5D-4D84-97BC-FD4965695579}">
      <formula1>$B$10:$F$10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K57"/>
  <sheetViews>
    <sheetView showGridLines="0" zoomScale="80" zoomScaleNormal="80" workbookViewId="0">
      <pane xSplit="2" ySplit="6" topLeftCell="C12" activePane="bottomRight" state="frozen"/>
      <selection activeCell="N54" sqref="N54"/>
      <selection pane="topRight" activeCell="N54" sqref="N54"/>
      <selection pane="bottomLeft" activeCell="N54" sqref="N54"/>
      <selection pane="bottomRight" activeCell="T22" sqref="T22:T30"/>
    </sheetView>
  </sheetViews>
  <sheetFormatPr baseColWidth="10" defaultColWidth="0" defaultRowHeight="12.75" zeroHeight="1" x14ac:dyDescent="0.25"/>
  <cols>
    <col min="1" max="1" width="0.85546875" style="193" customWidth="1"/>
    <col min="2" max="2" width="19.140625" style="189" bestFit="1" customWidth="1"/>
    <col min="3" max="3" width="0.28515625" style="189" customWidth="1"/>
    <col min="4" max="4" width="7.140625" style="189" bestFit="1" customWidth="1"/>
    <col min="5" max="5" width="15" style="189" bestFit="1" customWidth="1"/>
    <col min="6" max="6" width="11.42578125" style="189" bestFit="1" customWidth="1"/>
    <col min="7" max="7" width="0.140625" style="189" hidden="1" customWidth="1"/>
    <col min="8" max="8" width="7.85546875" style="218" customWidth="1"/>
    <col min="9" max="9" width="14.5703125" style="218" customWidth="1"/>
    <col min="10" max="10" width="8.140625" style="218" bestFit="1" customWidth="1"/>
    <col min="11" max="11" width="0.140625" style="218" customWidth="1"/>
    <col min="12" max="12" width="7.42578125" style="220" bestFit="1" customWidth="1"/>
    <col min="13" max="13" width="14.5703125" style="218" customWidth="1"/>
    <col min="14" max="14" width="7.7109375" style="218" bestFit="1" customWidth="1"/>
    <col min="15" max="15" width="0.5703125" style="218" customWidth="1"/>
    <col min="16" max="16" width="0.140625" style="218" customWidth="1"/>
    <col min="17" max="17" width="14.7109375" style="218" customWidth="1"/>
    <col min="18" max="18" width="10.85546875" style="218" customWidth="1"/>
    <col min="19" max="19" width="7.140625" style="218" hidden="1" customWidth="1"/>
    <col min="20" max="20" width="13.85546875" style="218" bestFit="1" customWidth="1"/>
    <col min="21" max="21" width="0.7109375" style="218" customWidth="1"/>
    <col min="22" max="22" width="13.85546875" style="218" bestFit="1" customWidth="1"/>
    <col min="23" max="23" width="8" style="218" hidden="1" customWidth="1"/>
    <col min="24" max="24" width="13.85546875" style="218" bestFit="1" customWidth="1"/>
    <col min="25" max="25" width="13.85546875" style="189" customWidth="1"/>
    <col min="26" max="29" width="12.85546875" style="189" bestFit="1" customWidth="1"/>
    <col min="30" max="30" width="3.7109375" style="189" customWidth="1"/>
    <col min="31" max="37" width="0" style="193" hidden="1" customWidth="1"/>
    <col min="38" max="16384" width="11.42578125" style="193" hidden="1"/>
  </cols>
  <sheetData>
    <row r="1" spans="1:30" s="178" customFormat="1" ht="18.75" x14ac:dyDescent="0.25">
      <c r="A1" s="175"/>
      <c r="B1" s="176"/>
      <c r="C1" s="177"/>
      <c r="D1" s="594" t="s">
        <v>253</v>
      </c>
      <c r="E1" s="595"/>
      <c r="F1" s="595"/>
      <c r="G1" s="595"/>
      <c r="H1" s="595"/>
      <c r="I1" s="595"/>
      <c r="J1" s="595"/>
      <c r="K1" s="595"/>
      <c r="L1" s="595"/>
      <c r="M1" s="595"/>
      <c r="N1" s="595"/>
      <c r="O1" s="595"/>
      <c r="P1" s="595"/>
      <c r="Q1" s="595"/>
      <c r="R1" s="595"/>
      <c r="S1" s="595"/>
      <c r="T1" s="595"/>
      <c r="U1" s="595"/>
      <c r="V1" s="595"/>
      <c r="W1" s="595"/>
      <c r="X1" s="595"/>
      <c r="Y1" s="595"/>
      <c r="Z1" s="595"/>
      <c r="AA1" s="595"/>
      <c r="AB1" s="595"/>
      <c r="AC1" s="595"/>
      <c r="AD1" s="177"/>
    </row>
    <row r="2" spans="1:30" s="182" customFormat="1" ht="21" x14ac:dyDescent="0.25">
      <c r="A2" s="179"/>
      <c r="B2" s="180"/>
      <c r="C2" s="181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5"/>
      <c r="W2" s="595"/>
      <c r="X2" s="595"/>
      <c r="Y2" s="595"/>
      <c r="Z2" s="595"/>
      <c r="AA2" s="595"/>
      <c r="AB2" s="595"/>
      <c r="AC2" s="595"/>
      <c r="AD2" s="181"/>
    </row>
    <row r="3" spans="1:30" s="178" customFormat="1" ht="18.75" x14ac:dyDescent="0.25">
      <c r="A3" s="175"/>
      <c r="B3" s="183"/>
      <c r="C3" s="177"/>
      <c r="D3" s="184"/>
      <c r="E3" s="596">
        <v>45900</v>
      </c>
      <c r="F3" s="596"/>
      <c r="G3" s="596"/>
      <c r="H3" s="596"/>
      <c r="I3" s="596"/>
      <c r="J3" s="596"/>
      <c r="K3" s="596"/>
      <c r="L3" s="596"/>
      <c r="M3" s="596"/>
      <c r="N3" s="596"/>
      <c r="O3" s="596"/>
      <c r="P3" s="596"/>
      <c r="Q3" s="596"/>
      <c r="R3" s="596"/>
      <c r="S3" s="596"/>
      <c r="T3" s="596"/>
      <c r="U3" s="596"/>
      <c r="V3" s="596"/>
      <c r="W3" s="596"/>
      <c r="X3" s="596"/>
      <c r="Y3" s="596"/>
      <c r="Z3" s="596"/>
      <c r="AA3" s="185"/>
      <c r="AB3" s="184"/>
      <c r="AC3" s="184"/>
      <c r="AD3" s="177"/>
    </row>
    <row r="4" spans="1:30" s="178" customFormat="1" ht="18.75" x14ac:dyDescent="0.25">
      <c r="A4" s="175"/>
      <c r="B4" s="186"/>
      <c r="C4" s="177"/>
      <c r="D4" s="183"/>
      <c r="E4" s="183"/>
      <c r="F4" s="183"/>
      <c r="G4" s="177"/>
      <c r="H4" s="183"/>
      <c r="I4" s="183"/>
      <c r="J4" s="183"/>
      <c r="K4" s="177"/>
      <c r="L4" s="183"/>
      <c r="M4" s="183"/>
      <c r="N4" s="183"/>
      <c r="O4" s="177"/>
      <c r="P4" s="187"/>
      <c r="Q4" s="183"/>
      <c r="R4" s="183"/>
      <c r="S4" s="183"/>
      <c r="T4" s="183"/>
      <c r="U4" s="177"/>
      <c r="V4" s="183"/>
      <c r="W4" s="183"/>
      <c r="X4" s="183"/>
      <c r="Y4" s="183"/>
      <c r="Z4" s="183"/>
      <c r="AA4" s="183"/>
      <c r="AB4" s="183"/>
      <c r="AC4" s="183"/>
      <c r="AD4" s="177"/>
    </row>
    <row r="5" spans="1:30" ht="15.75" customHeight="1" x14ac:dyDescent="0.25">
      <c r="A5" s="188"/>
      <c r="B5" s="188"/>
      <c r="C5" s="177"/>
      <c r="D5" s="597" t="s">
        <v>1</v>
      </c>
      <c r="E5" s="597"/>
      <c r="F5" s="597"/>
      <c r="H5" s="597" t="s">
        <v>2</v>
      </c>
      <c r="I5" s="597"/>
      <c r="J5" s="597"/>
      <c r="K5" s="189"/>
      <c r="L5" s="597" t="s">
        <v>3</v>
      </c>
      <c r="M5" s="597"/>
      <c r="N5" s="597"/>
      <c r="O5" s="189"/>
      <c r="P5" s="190"/>
      <c r="Q5" s="188"/>
      <c r="R5" s="188"/>
      <c r="S5" s="188"/>
      <c r="T5" s="188"/>
      <c r="U5" s="189"/>
      <c r="V5" s="473" t="s">
        <v>4</v>
      </c>
      <c r="W5" s="191"/>
      <c r="X5" s="188"/>
      <c r="Y5" s="188"/>
      <c r="Z5" s="188"/>
      <c r="AA5" s="188"/>
      <c r="AB5" s="188"/>
      <c r="AC5" s="188"/>
      <c r="AD5" s="192"/>
    </row>
    <row r="6" spans="1:30" ht="25.5" x14ac:dyDescent="0.25">
      <c r="A6" s="188"/>
      <c r="B6" s="194" t="s">
        <v>56</v>
      </c>
      <c r="C6" s="177"/>
      <c r="D6" s="173" t="s">
        <v>5</v>
      </c>
      <c r="E6" s="173" t="s">
        <v>6</v>
      </c>
      <c r="F6" s="174" t="s">
        <v>7</v>
      </c>
      <c r="H6" s="173" t="s">
        <v>5</v>
      </c>
      <c r="I6" s="173" t="s">
        <v>63</v>
      </c>
      <c r="J6" s="174" t="s">
        <v>7</v>
      </c>
      <c r="K6" s="189"/>
      <c r="L6" s="173" t="s">
        <v>5</v>
      </c>
      <c r="M6" s="173" t="s">
        <v>8</v>
      </c>
      <c r="N6" s="174" t="s">
        <v>7</v>
      </c>
      <c r="O6" s="189"/>
      <c r="P6" s="190"/>
      <c r="Q6" s="173" t="s">
        <v>9</v>
      </c>
      <c r="R6" s="173" t="s">
        <v>10</v>
      </c>
      <c r="S6" s="173" t="s">
        <v>146</v>
      </c>
      <c r="T6" s="173" t="s">
        <v>11</v>
      </c>
      <c r="U6" s="195"/>
      <c r="V6" s="173" t="s">
        <v>12</v>
      </c>
      <c r="W6" s="173" t="s">
        <v>147</v>
      </c>
      <c r="X6" s="173" t="s">
        <v>13</v>
      </c>
      <c r="Y6" s="173" t="s">
        <v>14</v>
      </c>
      <c r="Z6" s="173" t="s">
        <v>15</v>
      </c>
      <c r="AA6" s="173" t="s">
        <v>16</v>
      </c>
      <c r="AB6" s="173" t="s">
        <v>17</v>
      </c>
      <c r="AC6" s="173" t="s">
        <v>18</v>
      </c>
      <c r="AD6" s="192"/>
    </row>
    <row r="7" spans="1:30" ht="6.75" customHeight="1" x14ac:dyDescent="0.25">
      <c r="A7" s="189"/>
      <c r="C7" s="177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95"/>
      <c r="V7" s="189"/>
      <c r="W7" s="189"/>
      <c r="X7" s="189"/>
    </row>
    <row r="8" spans="1:30" s="201" customFormat="1" ht="27.75" customHeight="1" x14ac:dyDescent="0.25">
      <c r="A8" s="196"/>
      <c r="B8" s="197" t="s">
        <v>373</v>
      </c>
      <c r="C8" s="177"/>
      <c r="D8" s="198">
        <v>63</v>
      </c>
      <c r="E8" s="198">
        <v>92569267</v>
      </c>
      <c r="F8" s="199">
        <v>6585</v>
      </c>
      <c r="G8" s="189"/>
      <c r="H8" s="198">
        <v>23</v>
      </c>
      <c r="I8" s="198">
        <v>35396600</v>
      </c>
      <c r="J8" s="199">
        <v>1757.7599999999998</v>
      </c>
      <c r="K8" s="189"/>
      <c r="L8" s="198">
        <v>40</v>
      </c>
      <c r="M8" s="198">
        <v>57172667.443999998</v>
      </c>
      <c r="N8" s="199">
        <v>4827.21</v>
      </c>
      <c r="O8" s="189"/>
      <c r="P8" s="190"/>
      <c r="Q8" s="198">
        <v>49632922.438000001</v>
      </c>
      <c r="R8" s="198">
        <v>109081.803</v>
      </c>
      <c r="S8" s="198">
        <v>0</v>
      </c>
      <c r="T8" s="198">
        <v>49742005</v>
      </c>
      <c r="U8" s="195"/>
      <c r="V8" s="198">
        <v>7430662</v>
      </c>
      <c r="W8" s="198">
        <v>0</v>
      </c>
      <c r="X8" s="579">
        <v>3699027.2319999998</v>
      </c>
      <c r="Y8" s="198">
        <v>3731636</v>
      </c>
      <c r="Z8" s="198">
        <v>0</v>
      </c>
      <c r="AA8" s="198">
        <v>0</v>
      </c>
      <c r="AB8" s="198">
        <v>2451357.7680000002</v>
      </c>
      <c r="AC8" s="198">
        <v>1280278.203</v>
      </c>
      <c r="AD8" s="200"/>
    </row>
    <row r="9" spans="1:30" s="201" customFormat="1" ht="27.75" customHeight="1" x14ac:dyDescent="0.25">
      <c r="A9" s="196"/>
      <c r="B9" s="197" t="s">
        <v>374</v>
      </c>
      <c r="C9" s="177"/>
      <c r="D9" s="198">
        <v>13</v>
      </c>
      <c r="E9" s="198">
        <v>14034820</v>
      </c>
      <c r="F9" s="199">
        <v>978</v>
      </c>
      <c r="G9" s="189"/>
      <c r="H9" s="198">
        <v>5</v>
      </c>
      <c r="I9" s="198">
        <v>7173500</v>
      </c>
      <c r="J9" s="199">
        <v>644.24</v>
      </c>
      <c r="K9" s="189"/>
      <c r="L9" s="198">
        <v>8</v>
      </c>
      <c r="M9" s="198">
        <v>6861320.2300000004</v>
      </c>
      <c r="N9" s="199">
        <v>334.2</v>
      </c>
      <c r="O9" s="189"/>
      <c r="P9" s="190"/>
      <c r="Q9" s="198">
        <v>6596316.9539999999</v>
      </c>
      <c r="R9" s="198">
        <v>28003.276000000002</v>
      </c>
      <c r="S9" s="198"/>
      <c r="T9" s="198">
        <v>6624321</v>
      </c>
      <c r="U9" s="195"/>
      <c r="V9" s="198">
        <v>236999</v>
      </c>
      <c r="W9" s="198"/>
      <c r="X9" s="579">
        <v>0</v>
      </c>
      <c r="Y9" s="198">
        <v>237000</v>
      </c>
      <c r="Z9" s="198">
        <v>0</v>
      </c>
      <c r="AA9" s="198">
        <v>0</v>
      </c>
      <c r="AB9" s="198">
        <v>0</v>
      </c>
      <c r="AC9" s="198">
        <v>237000</v>
      </c>
      <c r="AD9" s="200"/>
    </row>
    <row r="10" spans="1:30" s="201" customFormat="1" ht="27.75" customHeight="1" x14ac:dyDescent="0.25">
      <c r="A10" s="196"/>
      <c r="B10" s="197" t="s">
        <v>445</v>
      </c>
      <c r="C10" s="177"/>
      <c r="D10" s="198">
        <v>78</v>
      </c>
      <c r="E10" s="198">
        <v>118940872</v>
      </c>
      <c r="F10" s="199">
        <v>8354</v>
      </c>
      <c r="G10" s="189"/>
      <c r="H10" s="198">
        <v>54</v>
      </c>
      <c r="I10" s="198">
        <v>88245630</v>
      </c>
      <c r="J10" s="199">
        <v>5950.8700000000017</v>
      </c>
      <c r="K10" s="189"/>
      <c r="L10" s="198">
        <v>24</v>
      </c>
      <c r="M10" s="198">
        <v>30695242.315000001</v>
      </c>
      <c r="N10" s="199">
        <v>2403.5000000000005</v>
      </c>
      <c r="O10" s="189"/>
      <c r="P10" s="190"/>
      <c r="Q10" s="198">
        <v>27396144.368999999</v>
      </c>
      <c r="R10" s="198">
        <v>69547.403000000006</v>
      </c>
      <c r="S10" s="198"/>
      <c r="T10" s="198">
        <v>27465691</v>
      </c>
      <c r="U10" s="195"/>
      <c r="V10" s="198">
        <v>3229551</v>
      </c>
      <c r="W10" s="198"/>
      <c r="X10" s="579">
        <v>792800</v>
      </c>
      <c r="Y10" s="198">
        <v>2436751</v>
      </c>
      <c r="Z10" s="579">
        <v>1003074</v>
      </c>
      <c r="AA10" s="579">
        <v>0</v>
      </c>
      <c r="AB10" s="579">
        <v>416699.45600000001</v>
      </c>
      <c r="AC10" s="198">
        <v>1016977.0870000001</v>
      </c>
      <c r="AD10" s="200"/>
    </row>
    <row r="11" spans="1:30" s="201" customFormat="1" ht="27.75" customHeight="1" x14ac:dyDescent="0.25">
      <c r="A11" s="196"/>
      <c r="B11" s="197" t="s">
        <v>505</v>
      </c>
      <c r="C11" s="177"/>
      <c r="D11" s="198">
        <v>15</v>
      </c>
      <c r="E11" s="198">
        <v>23889115</v>
      </c>
      <c r="F11" s="199">
        <v>1743</v>
      </c>
      <c r="G11" s="189"/>
      <c r="H11" s="198">
        <v>12</v>
      </c>
      <c r="I11" s="198">
        <v>19984380</v>
      </c>
      <c r="J11" s="199">
        <v>1531.32</v>
      </c>
      <c r="K11" s="189"/>
      <c r="L11" s="198">
        <v>3</v>
      </c>
      <c r="M11" s="198">
        <v>3904734.548</v>
      </c>
      <c r="N11" s="199">
        <v>211.37</v>
      </c>
      <c r="O11" s="189"/>
      <c r="P11" s="190"/>
      <c r="Q11" s="198">
        <v>1851672.926</v>
      </c>
      <c r="R11" s="198"/>
      <c r="S11" s="198"/>
      <c r="T11" s="198">
        <v>1851673</v>
      </c>
      <c r="U11" s="195"/>
      <c r="V11" s="198">
        <v>2053062</v>
      </c>
      <c r="W11" s="198"/>
      <c r="X11" s="579">
        <v>2013061.5190000001</v>
      </c>
      <c r="Y11" s="198">
        <v>40000</v>
      </c>
      <c r="Z11" s="198">
        <v>20000.102999999999</v>
      </c>
      <c r="AA11" s="198">
        <v>20000</v>
      </c>
      <c r="AB11" s="198">
        <v>0</v>
      </c>
      <c r="AC11" s="198">
        <v>0</v>
      </c>
      <c r="AD11" s="200"/>
    </row>
    <row r="12" spans="1:30" s="201" customFormat="1" ht="19.5" thickBot="1" x14ac:dyDescent="0.3">
      <c r="A12" s="196"/>
      <c r="B12" s="202" t="s">
        <v>80</v>
      </c>
      <c r="C12" s="177"/>
      <c r="D12" s="203">
        <v>169</v>
      </c>
      <c r="E12" s="204">
        <v>249434074</v>
      </c>
      <c r="F12" s="205">
        <v>17660</v>
      </c>
      <c r="G12" s="189"/>
      <c r="H12" s="203">
        <v>94</v>
      </c>
      <c r="I12" s="204">
        <v>150800110</v>
      </c>
      <c r="J12" s="205">
        <v>9884.1900000000023</v>
      </c>
      <c r="K12" s="189"/>
      <c r="L12" s="205">
        <v>75</v>
      </c>
      <c r="M12" s="204">
        <v>98633964.536999986</v>
      </c>
      <c r="N12" s="205">
        <v>7776.28</v>
      </c>
      <c r="O12" s="189"/>
      <c r="P12" s="206"/>
      <c r="Q12" s="204">
        <v>85477056.687000006</v>
      </c>
      <c r="R12" s="204">
        <v>206632.48200000002</v>
      </c>
      <c r="S12" s="204">
        <v>0</v>
      </c>
      <c r="T12" s="204">
        <v>85683690</v>
      </c>
      <c r="U12" s="204">
        <v>0</v>
      </c>
      <c r="V12" s="204">
        <v>12950274</v>
      </c>
      <c r="W12" s="204">
        <v>0</v>
      </c>
      <c r="X12" s="580">
        <v>6504888.7510000002</v>
      </c>
      <c r="Y12" s="204">
        <v>6445387</v>
      </c>
      <c r="Z12" s="204">
        <v>1023074.103</v>
      </c>
      <c r="AA12" s="204">
        <v>20000</v>
      </c>
      <c r="AB12" s="204">
        <v>2868057.2240000004</v>
      </c>
      <c r="AC12" s="204">
        <v>2534255.29</v>
      </c>
      <c r="AD12" s="200"/>
    </row>
    <row r="13" spans="1:30" s="201" customFormat="1" ht="18.75" hidden="1" x14ac:dyDescent="0.25">
      <c r="A13" s="200"/>
      <c r="B13" s="207" t="s">
        <v>148</v>
      </c>
      <c r="C13" s="177"/>
      <c r="D13" s="208"/>
      <c r="E13" s="208">
        <v>44125</v>
      </c>
      <c r="F13" s="209"/>
      <c r="G13" s="189"/>
      <c r="H13" s="208"/>
      <c r="I13" s="208"/>
      <c r="J13" s="209"/>
      <c r="K13" s="189"/>
      <c r="L13" s="210"/>
      <c r="M13" s="208"/>
      <c r="N13" s="209"/>
      <c r="O13" s="189"/>
      <c r="P13" s="211"/>
      <c r="Q13" s="208"/>
      <c r="R13" s="208"/>
      <c r="S13" s="208"/>
      <c r="T13" s="208">
        <v>44125.061999999998</v>
      </c>
      <c r="U13" s="195"/>
      <c r="V13" s="208" t="s">
        <v>21</v>
      </c>
      <c r="W13" s="208"/>
      <c r="X13" s="581"/>
      <c r="Y13" s="208"/>
      <c r="Z13" s="208"/>
      <c r="AA13" s="208"/>
      <c r="AB13" s="208"/>
      <c r="AC13" s="208"/>
      <c r="AD13" s="200"/>
    </row>
    <row r="14" spans="1:30" s="201" customFormat="1" ht="18.75" x14ac:dyDescent="0.25">
      <c r="A14" s="200"/>
      <c r="B14" s="207" t="s">
        <v>881</v>
      </c>
      <c r="C14" s="177"/>
      <c r="D14" s="208"/>
      <c r="E14" s="208">
        <v>44125</v>
      </c>
      <c r="F14" s="209"/>
      <c r="G14" s="189"/>
      <c r="H14" s="208"/>
      <c r="I14" s="208"/>
      <c r="J14" s="209"/>
      <c r="K14" s="189"/>
      <c r="L14" s="210"/>
      <c r="M14" s="208">
        <v>44125</v>
      </c>
      <c r="N14" s="209"/>
      <c r="O14" s="189"/>
      <c r="P14" s="211"/>
      <c r="Q14" s="208">
        <v>44125.061999999998</v>
      </c>
      <c r="R14" s="208"/>
      <c r="S14" s="208"/>
      <c r="T14" s="198">
        <v>44125</v>
      </c>
      <c r="U14" s="195"/>
      <c r="V14" s="198">
        <v>0</v>
      </c>
      <c r="W14" s="208"/>
      <c r="X14" s="579">
        <v>0</v>
      </c>
      <c r="Y14" s="198">
        <v>0</v>
      </c>
      <c r="Z14" s="208">
        <v>0</v>
      </c>
      <c r="AA14" s="208">
        <v>0</v>
      </c>
      <c r="AB14" s="208">
        <v>0</v>
      </c>
      <c r="AC14" s="198">
        <v>0</v>
      </c>
      <c r="AD14" s="200"/>
    </row>
    <row r="15" spans="1:30" s="201" customFormat="1" ht="18.75" x14ac:dyDescent="0.25">
      <c r="A15" s="200"/>
      <c r="B15" s="207" t="s">
        <v>356</v>
      </c>
      <c r="C15" s="177"/>
      <c r="D15" s="208"/>
      <c r="E15" s="208">
        <v>33156</v>
      </c>
      <c r="F15" s="209"/>
      <c r="G15" s="189"/>
      <c r="H15" s="208"/>
      <c r="I15" s="208"/>
      <c r="J15" s="209"/>
      <c r="K15" s="189"/>
      <c r="L15" s="210"/>
      <c r="M15" s="208">
        <v>33156</v>
      </c>
      <c r="N15" s="209"/>
      <c r="O15" s="189"/>
      <c r="P15" s="211"/>
      <c r="Q15" s="208">
        <v>33156.034</v>
      </c>
      <c r="R15" s="208"/>
      <c r="S15" s="208"/>
      <c r="T15" s="198">
        <v>33156</v>
      </c>
      <c r="U15" s="195"/>
      <c r="V15" s="198">
        <v>0</v>
      </c>
      <c r="W15" s="208"/>
      <c r="X15" s="581">
        <v>0</v>
      </c>
      <c r="Y15" s="198">
        <v>0</v>
      </c>
      <c r="Z15" s="208">
        <v>0</v>
      </c>
      <c r="AA15" s="208">
        <v>0</v>
      </c>
      <c r="AB15" s="208">
        <v>0</v>
      </c>
      <c r="AC15" s="208">
        <v>0</v>
      </c>
      <c r="AD15" s="200"/>
    </row>
    <row r="16" spans="1:30" s="201" customFormat="1" ht="18.75" x14ac:dyDescent="0.25">
      <c r="A16" s="200"/>
      <c r="B16" s="207" t="s">
        <v>882</v>
      </c>
      <c r="C16" s="177"/>
      <c r="D16" s="585"/>
      <c r="E16" s="208">
        <v>39230</v>
      </c>
      <c r="F16" s="586"/>
      <c r="G16" s="189"/>
      <c r="H16" s="585"/>
      <c r="I16" s="585"/>
      <c r="J16" s="586"/>
      <c r="K16" s="189"/>
      <c r="L16" s="587"/>
      <c r="M16" s="208">
        <v>39230</v>
      </c>
      <c r="N16" s="586"/>
      <c r="O16" s="189"/>
      <c r="P16" s="211"/>
      <c r="Q16" s="585">
        <v>29405.89</v>
      </c>
      <c r="R16" s="585"/>
      <c r="S16" s="585"/>
      <c r="T16" s="198">
        <v>29406</v>
      </c>
      <c r="U16" s="195"/>
      <c r="V16" s="198">
        <v>9824</v>
      </c>
      <c r="W16" s="585"/>
      <c r="X16" s="579">
        <v>0</v>
      </c>
      <c r="Y16" s="198">
        <v>9824</v>
      </c>
      <c r="Z16" s="585">
        <v>0</v>
      </c>
      <c r="AA16" s="585">
        <v>0</v>
      </c>
      <c r="AB16" s="585">
        <v>9824.3510000000006</v>
      </c>
      <c r="AC16" s="198">
        <v>0</v>
      </c>
      <c r="AD16" s="200"/>
    </row>
    <row r="17" spans="1:30" s="201" customFormat="1" ht="18.75" x14ac:dyDescent="0.25">
      <c r="A17" s="200"/>
      <c r="B17" s="207" t="s">
        <v>883</v>
      </c>
      <c r="C17" s="177"/>
      <c r="D17" s="585"/>
      <c r="E17" s="208">
        <v>4239</v>
      </c>
      <c r="F17" s="586"/>
      <c r="G17" s="189"/>
      <c r="H17" s="585"/>
      <c r="I17" s="585"/>
      <c r="J17" s="586"/>
      <c r="K17" s="189"/>
      <c r="L17" s="587"/>
      <c r="M17" s="208">
        <v>4239</v>
      </c>
      <c r="N17" s="586"/>
      <c r="O17" s="189"/>
      <c r="P17" s="211"/>
      <c r="Q17" s="585">
        <v>4239.0249999999996</v>
      </c>
      <c r="R17" s="585"/>
      <c r="S17" s="585"/>
      <c r="T17" s="198">
        <v>4239</v>
      </c>
      <c r="U17" s="195"/>
      <c r="V17" s="198">
        <v>0</v>
      </c>
      <c r="W17" s="585"/>
      <c r="X17" s="579">
        <v>0</v>
      </c>
      <c r="Y17" s="198">
        <v>0</v>
      </c>
      <c r="Z17" s="585">
        <v>0</v>
      </c>
      <c r="AA17" s="585">
        <v>0</v>
      </c>
      <c r="AB17" s="585">
        <v>0</v>
      </c>
      <c r="AC17" s="198">
        <v>0</v>
      </c>
      <c r="AD17" s="200"/>
    </row>
    <row r="18" spans="1:30" s="201" customFormat="1" ht="18.75" hidden="1" x14ac:dyDescent="0.25">
      <c r="A18" s="200"/>
      <c r="B18" s="207" t="s">
        <v>881</v>
      </c>
      <c r="C18" s="177"/>
      <c r="D18" s="585"/>
      <c r="E18" s="208">
        <v>0</v>
      </c>
      <c r="F18" s="586"/>
      <c r="G18" s="189"/>
      <c r="H18" s="585"/>
      <c r="I18" s="585"/>
      <c r="J18" s="586"/>
      <c r="K18" s="189"/>
      <c r="L18" s="587"/>
      <c r="M18" s="208">
        <v>0</v>
      </c>
      <c r="N18" s="586"/>
      <c r="O18" s="189"/>
      <c r="P18" s="211"/>
      <c r="Q18" s="585">
        <v>0</v>
      </c>
      <c r="R18" s="585"/>
      <c r="S18" s="585"/>
      <c r="T18" s="198">
        <v>0</v>
      </c>
      <c r="U18" s="195"/>
      <c r="V18" s="198">
        <v>0</v>
      </c>
      <c r="W18" s="585"/>
      <c r="X18" s="579">
        <v>0</v>
      </c>
      <c r="Y18" s="198">
        <v>0</v>
      </c>
      <c r="Z18" s="585">
        <v>0</v>
      </c>
      <c r="AA18" s="585">
        <v>0</v>
      </c>
      <c r="AB18" s="585">
        <v>0</v>
      </c>
      <c r="AC18" s="198">
        <v>0</v>
      </c>
      <c r="AD18" s="200"/>
    </row>
    <row r="19" spans="1:30" s="201" customFormat="1" ht="18.75" x14ac:dyDescent="0.25">
      <c r="A19" s="196"/>
      <c r="B19" s="212" t="s">
        <v>103</v>
      </c>
      <c r="C19" s="177"/>
      <c r="D19" s="213"/>
      <c r="E19" s="214">
        <v>120750</v>
      </c>
      <c r="F19" s="215"/>
      <c r="G19" s="189"/>
      <c r="H19" s="213"/>
      <c r="I19" s="214">
        <v>0</v>
      </c>
      <c r="J19" s="215"/>
      <c r="K19" s="189"/>
      <c r="L19" s="213"/>
      <c r="M19" s="214">
        <v>120750</v>
      </c>
      <c r="N19" s="215"/>
      <c r="O19" s="189"/>
      <c r="P19" s="211"/>
      <c r="Q19" s="214">
        <v>110926.01099999998</v>
      </c>
      <c r="R19" s="214">
        <v>0</v>
      </c>
      <c r="S19" s="214">
        <v>0</v>
      </c>
      <c r="T19" s="214">
        <v>110926</v>
      </c>
      <c r="U19" s="195"/>
      <c r="V19" s="214">
        <v>9824</v>
      </c>
      <c r="W19" s="214"/>
      <c r="X19" s="214">
        <v>0</v>
      </c>
      <c r="Y19" s="214">
        <v>9824</v>
      </c>
      <c r="Z19" s="214">
        <v>0</v>
      </c>
      <c r="AA19" s="214">
        <v>0</v>
      </c>
      <c r="AB19" s="214">
        <v>9824.3510000000006</v>
      </c>
      <c r="AC19" s="214">
        <v>0</v>
      </c>
      <c r="AD19" s="200"/>
    </row>
    <row r="20" spans="1:30" s="201" customFormat="1" ht="19.5" thickBot="1" x14ac:dyDescent="0.3">
      <c r="A20" s="196"/>
      <c r="B20" s="359" t="s">
        <v>22</v>
      </c>
      <c r="C20" s="177"/>
      <c r="D20" s="360">
        <v>169</v>
      </c>
      <c r="E20" s="361">
        <v>249554824</v>
      </c>
      <c r="F20" s="362">
        <v>17660</v>
      </c>
      <c r="G20" s="189"/>
      <c r="H20" s="360">
        <v>94</v>
      </c>
      <c r="I20" s="361">
        <v>150800110</v>
      </c>
      <c r="J20" s="362">
        <v>9884.1900000000023</v>
      </c>
      <c r="K20" s="189"/>
      <c r="L20" s="360">
        <v>75</v>
      </c>
      <c r="M20" s="361">
        <v>98754714.536999986</v>
      </c>
      <c r="N20" s="362">
        <v>7776.28</v>
      </c>
      <c r="O20" s="189"/>
      <c r="P20" s="211"/>
      <c r="Q20" s="361">
        <v>85587982.698000014</v>
      </c>
      <c r="R20" s="361">
        <v>206632.48200000002</v>
      </c>
      <c r="S20" s="361">
        <v>0</v>
      </c>
      <c r="T20" s="361">
        <v>85794616</v>
      </c>
      <c r="U20" s="195"/>
      <c r="V20" s="361">
        <v>12960098</v>
      </c>
      <c r="W20" s="361">
        <v>0</v>
      </c>
      <c r="X20" s="361">
        <v>6504888.7510000002</v>
      </c>
      <c r="Y20" s="361">
        <v>6455211</v>
      </c>
      <c r="Z20" s="361">
        <v>1023074.103</v>
      </c>
      <c r="AA20" s="361">
        <v>20000</v>
      </c>
      <c r="AB20" s="361">
        <v>2877881.5750000002</v>
      </c>
      <c r="AC20" s="361">
        <v>2534255.29</v>
      </c>
      <c r="AD20" s="200"/>
    </row>
    <row r="21" spans="1:30" ht="18.75" x14ac:dyDescent="0.25">
      <c r="A21" s="188"/>
      <c r="B21" s="217"/>
      <c r="C21" s="177"/>
      <c r="D21" s="216"/>
      <c r="E21" s="431"/>
      <c r="F21" s="217"/>
      <c r="H21" s="217"/>
      <c r="I21" s="217"/>
      <c r="J21" s="217"/>
      <c r="K21" s="189"/>
      <c r="M21" s="221"/>
      <c r="N21" s="222"/>
      <c r="O21" s="189"/>
      <c r="P21" s="211"/>
      <c r="Q21" s="222"/>
      <c r="R21" s="211"/>
      <c r="S21" s="211"/>
      <c r="T21" s="217"/>
      <c r="U21" s="195"/>
      <c r="V21" s="211"/>
      <c r="W21" s="211"/>
      <c r="X21" s="217"/>
      <c r="Y21" s="445">
        <v>0.49808350214635722</v>
      </c>
      <c r="Z21" s="460">
        <v>0.15848809636121886</v>
      </c>
      <c r="AA21" s="460">
        <v>3.098272078170644E-3</v>
      </c>
      <c r="AB21" s="460">
        <v>0.44582300640521283</v>
      </c>
      <c r="AC21" s="460">
        <v>0.39259062019816238</v>
      </c>
    </row>
    <row r="22" spans="1:30" x14ac:dyDescent="0.25">
      <c r="A22" s="188"/>
      <c r="B22" s="217"/>
      <c r="C22" s="218"/>
      <c r="D22" s="216"/>
      <c r="E22" s="223"/>
      <c r="F22" s="226"/>
      <c r="H22" s="217"/>
      <c r="I22" s="217"/>
      <c r="J22" s="196"/>
      <c r="K22" s="189"/>
      <c r="L22" s="224"/>
      <c r="M22" s="225"/>
      <c r="N22" s="211"/>
      <c r="O22" s="189"/>
      <c r="P22" s="211"/>
      <c r="Q22" s="211"/>
      <c r="R22" s="211"/>
      <c r="S22" s="211"/>
      <c r="T22" s="223"/>
      <c r="U22" s="195"/>
      <c r="V22" s="223"/>
      <c r="W22" s="223"/>
      <c r="X22" s="217"/>
      <c r="Y22" s="217"/>
      <c r="Z22" s="188"/>
      <c r="AA22" s="188"/>
      <c r="AB22" s="188"/>
      <c r="AC22" s="188"/>
      <c r="AD22" s="219"/>
    </row>
    <row r="23" spans="1:30" x14ac:dyDescent="0.25">
      <c r="A23" s="188"/>
      <c r="B23" s="217"/>
      <c r="C23" s="218"/>
      <c r="D23" s="216"/>
      <c r="E23" s="225"/>
      <c r="F23" s="217"/>
      <c r="H23" s="217"/>
      <c r="I23" s="217"/>
      <c r="J23" s="196"/>
      <c r="K23" s="189"/>
      <c r="L23" s="224"/>
      <c r="N23" s="211"/>
      <c r="O23" s="189"/>
      <c r="P23" s="226"/>
      <c r="Q23" s="227" t="s">
        <v>21</v>
      </c>
      <c r="R23" s="193"/>
      <c r="S23" s="211"/>
      <c r="T23" s="223"/>
      <c r="U23" s="195"/>
      <c r="V23" s="217"/>
      <c r="W23" s="217"/>
      <c r="X23" s="217"/>
      <c r="Y23" s="217"/>
      <c r="Z23" s="188"/>
      <c r="AA23" s="188"/>
      <c r="AB23" s="188"/>
      <c r="AC23" s="188"/>
      <c r="AD23" s="219"/>
    </row>
    <row r="24" spans="1:30" x14ac:dyDescent="0.25">
      <c r="B24" s="217"/>
      <c r="C24" s="218"/>
      <c r="D24" s="216"/>
      <c r="E24" s="223"/>
      <c r="F24" s="217"/>
      <c r="H24" s="217"/>
      <c r="I24" s="217"/>
      <c r="J24" s="196"/>
      <c r="K24" s="189"/>
      <c r="L24" s="224"/>
      <c r="M24" s="225"/>
      <c r="N24" s="211"/>
      <c r="O24" s="189"/>
      <c r="P24" s="211"/>
      <c r="Q24" s="211"/>
      <c r="R24" s="211"/>
      <c r="S24" s="228"/>
      <c r="T24" s="223"/>
      <c r="U24" s="195"/>
      <c r="Y24" s="218"/>
    </row>
    <row r="25" spans="1:30" x14ac:dyDescent="0.25">
      <c r="B25" s="217"/>
      <c r="C25" s="218"/>
      <c r="D25" s="216"/>
      <c r="E25" s="223"/>
      <c r="F25" s="217"/>
      <c r="H25" s="217"/>
      <c r="I25" s="217"/>
      <c r="J25" s="196"/>
      <c r="K25" s="189"/>
      <c r="L25" s="224"/>
      <c r="M25" s="225"/>
      <c r="N25" s="211"/>
      <c r="O25" s="189"/>
      <c r="P25" s="211"/>
      <c r="Q25" s="211"/>
      <c r="R25" s="211"/>
      <c r="S25" s="228"/>
      <c r="T25" s="223"/>
      <c r="U25" s="195"/>
      <c r="Y25" s="218"/>
    </row>
    <row r="26" spans="1:30" s="230" customFormat="1" x14ac:dyDescent="0.25">
      <c r="B26" s="218"/>
      <c r="C26" s="218"/>
      <c r="D26" s="218"/>
      <c r="E26" s="223"/>
      <c r="F26" s="228"/>
      <c r="G26" s="189"/>
      <c r="H26" s="218"/>
      <c r="I26" s="218"/>
      <c r="J26" s="218"/>
      <c r="K26" s="189"/>
      <c r="L26" s="231"/>
      <c r="M26" s="218"/>
      <c r="N26" s="218"/>
      <c r="O26" s="189"/>
      <c r="P26" s="218"/>
      <c r="S26" s="218"/>
      <c r="T26" s="404"/>
      <c r="U26" s="195"/>
      <c r="V26" s="232"/>
      <c r="W26" s="232"/>
      <c r="X26" s="218"/>
      <c r="Y26" s="218"/>
      <c r="Z26" s="176"/>
      <c r="AA26" s="176"/>
      <c r="AB26" s="176"/>
      <c r="AC26" s="176"/>
      <c r="AD26" s="176"/>
    </row>
    <row r="27" spans="1:30" s="230" customFormat="1" x14ac:dyDescent="0.25">
      <c r="B27" s="218"/>
      <c r="C27" s="218"/>
      <c r="D27" s="218"/>
      <c r="E27" s="223"/>
      <c r="F27" s="218"/>
      <c r="G27" s="189"/>
      <c r="H27" s="218"/>
      <c r="I27" s="232"/>
      <c r="J27" s="218"/>
      <c r="K27" s="189"/>
      <c r="L27" s="220"/>
      <c r="M27" s="218"/>
      <c r="N27" s="218"/>
      <c r="O27" s="189"/>
      <c r="P27" s="218"/>
      <c r="S27" s="218"/>
      <c r="T27" s="404"/>
      <c r="U27" s="195"/>
      <c r="V27" s="232"/>
      <c r="W27" s="232"/>
      <c r="X27" s="218"/>
      <c r="Y27" s="218"/>
      <c r="Z27" s="218"/>
      <c r="AA27" s="176"/>
      <c r="AB27" s="176"/>
      <c r="AC27" s="176"/>
      <c r="AD27" s="176"/>
    </row>
    <row r="28" spans="1:30" s="230" customFormat="1" x14ac:dyDescent="0.25">
      <c r="B28" s="218"/>
      <c r="C28" s="218"/>
      <c r="D28" s="218"/>
      <c r="E28" s="223"/>
      <c r="F28" s="218"/>
      <c r="G28" s="218"/>
      <c r="H28" s="218"/>
      <c r="I28" s="232"/>
      <c r="J28" s="218"/>
      <c r="K28" s="189"/>
      <c r="L28" s="220"/>
      <c r="M28" s="218"/>
      <c r="N28" s="218"/>
      <c r="O28" s="218"/>
      <c r="P28" s="218"/>
      <c r="S28" s="218"/>
      <c r="T28" s="404"/>
      <c r="U28" s="195"/>
      <c r="V28" s="233"/>
      <c r="W28" s="233"/>
      <c r="X28" s="218"/>
      <c r="Y28" s="218"/>
      <c r="Z28" s="218"/>
      <c r="AA28" s="176"/>
      <c r="AB28" s="176"/>
      <c r="AC28" s="176"/>
      <c r="AD28" s="176"/>
    </row>
    <row r="29" spans="1:30" s="230" customFormat="1" x14ac:dyDescent="0.25">
      <c r="B29" s="218"/>
      <c r="C29" s="218"/>
      <c r="D29" s="218"/>
      <c r="E29" s="223"/>
      <c r="F29" s="218"/>
      <c r="G29" s="218"/>
      <c r="H29" s="218"/>
      <c r="I29" s="218"/>
      <c r="J29" s="218"/>
      <c r="K29" s="218"/>
      <c r="L29" s="220"/>
      <c r="M29" s="218"/>
      <c r="N29" s="218"/>
      <c r="O29" s="218"/>
      <c r="P29" s="218"/>
      <c r="Q29" s="229"/>
      <c r="R29" s="218"/>
      <c r="S29" s="218"/>
      <c r="T29" s="223"/>
      <c r="U29" s="195"/>
      <c r="V29" s="233"/>
      <c r="W29" s="233"/>
      <c r="X29" s="218"/>
      <c r="Y29" s="218"/>
      <c r="Z29" s="218"/>
      <c r="AA29" s="176"/>
      <c r="AB29" s="176"/>
      <c r="AC29" s="176"/>
      <c r="AD29" s="176"/>
    </row>
    <row r="30" spans="1:30" s="230" customFormat="1" x14ac:dyDescent="0.25"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20"/>
      <c r="M30" s="218"/>
      <c r="N30" s="218"/>
      <c r="O30" s="218"/>
      <c r="P30" s="218"/>
      <c r="Q30" s="229"/>
      <c r="R30" s="218"/>
      <c r="S30" s="218"/>
      <c r="T30" s="233"/>
      <c r="U30" s="218"/>
      <c r="V30" s="233"/>
      <c r="W30" s="233"/>
      <c r="X30" s="218"/>
      <c r="Y30" s="218"/>
      <c r="Z30" s="218"/>
      <c r="AA30" s="176"/>
      <c r="AB30" s="176"/>
      <c r="AC30" s="176"/>
      <c r="AD30" s="176"/>
    </row>
    <row r="31" spans="1:30" s="230" customFormat="1" x14ac:dyDescent="0.25"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20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176"/>
      <c r="AB31" s="176"/>
      <c r="AC31" s="176"/>
      <c r="AD31" s="176"/>
    </row>
    <row r="32" spans="1:30" s="230" customFormat="1" x14ac:dyDescent="0.25">
      <c r="B32" s="218"/>
      <c r="C32" s="218"/>
      <c r="D32" s="218"/>
      <c r="E32" s="432"/>
      <c r="F32" s="218"/>
      <c r="G32" s="218"/>
      <c r="H32" s="218"/>
      <c r="I32" s="218"/>
      <c r="J32" s="218"/>
      <c r="K32" s="218"/>
      <c r="L32" s="220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176"/>
      <c r="AB32" s="176"/>
      <c r="AC32" s="176"/>
      <c r="AD32" s="176"/>
    </row>
    <row r="33" spans="2:30" s="230" customFormat="1" x14ac:dyDescent="0.25">
      <c r="B33" s="218"/>
      <c r="C33" s="218"/>
      <c r="D33" s="218"/>
      <c r="E33" s="217"/>
      <c r="G33" s="218"/>
      <c r="H33" s="218"/>
      <c r="I33" s="233"/>
      <c r="J33" s="218"/>
      <c r="K33" s="218"/>
      <c r="L33" s="220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176"/>
      <c r="AB33" s="176"/>
      <c r="AC33" s="176"/>
      <c r="AD33" s="176"/>
    </row>
    <row r="34" spans="2:30" s="230" customFormat="1" x14ac:dyDescent="0.25">
      <c r="B34" s="218"/>
      <c r="C34" s="218"/>
      <c r="D34" s="218"/>
      <c r="E34" s="228"/>
      <c r="F34" s="218"/>
      <c r="G34" s="218"/>
      <c r="H34" s="218"/>
      <c r="I34" s="218"/>
      <c r="J34" s="218"/>
      <c r="K34" s="218"/>
      <c r="L34" s="220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176"/>
      <c r="AB34" s="176"/>
      <c r="AC34" s="176"/>
      <c r="AD34" s="176"/>
    </row>
    <row r="35" spans="2:30" s="230" customFormat="1" x14ac:dyDescent="0.25">
      <c r="B35" s="218"/>
      <c r="C35" s="218"/>
      <c r="D35" s="218"/>
      <c r="E35" s="217"/>
      <c r="G35" s="218"/>
      <c r="H35" s="218"/>
      <c r="I35" s="434"/>
      <c r="J35" s="218"/>
      <c r="K35" s="218"/>
      <c r="L35" s="220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176"/>
      <c r="AB35" s="176"/>
      <c r="AC35" s="176"/>
      <c r="AD35" s="176"/>
    </row>
    <row r="36" spans="2:30" s="230" customFormat="1" x14ac:dyDescent="0.25">
      <c r="B36" s="218"/>
      <c r="C36" s="218"/>
      <c r="D36" s="218"/>
      <c r="E36" s="228"/>
      <c r="F36" s="218"/>
      <c r="G36" s="218"/>
      <c r="H36" s="218"/>
      <c r="I36" s="218"/>
      <c r="J36" s="218"/>
      <c r="K36" s="218"/>
      <c r="L36" s="220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176"/>
      <c r="AB36" s="176"/>
      <c r="AC36" s="176"/>
      <c r="AD36" s="176"/>
    </row>
    <row r="37" spans="2:30" s="230" customFormat="1" hidden="1" x14ac:dyDescent="0.25">
      <c r="B37" s="218"/>
      <c r="C37" s="218"/>
      <c r="D37" s="218"/>
      <c r="E37" s="217"/>
      <c r="F37" s="218"/>
      <c r="G37" s="218"/>
      <c r="H37" s="218"/>
      <c r="I37" s="218"/>
      <c r="J37" s="218"/>
      <c r="K37" s="218"/>
      <c r="L37" s="220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176"/>
      <c r="AB37" s="176"/>
      <c r="AC37" s="176"/>
      <c r="AD37" s="176"/>
    </row>
    <row r="38" spans="2:30" s="230" customFormat="1" hidden="1" x14ac:dyDescent="0.25">
      <c r="B38" s="218"/>
      <c r="C38" s="218"/>
      <c r="D38" s="218"/>
      <c r="E38" s="228"/>
      <c r="F38" s="218"/>
      <c r="G38" s="218"/>
      <c r="H38" s="218"/>
      <c r="I38" s="218"/>
      <c r="J38" s="218"/>
      <c r="K38" s="218"/>
      <c r="L38" s="220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176"/>
      <c r="AB38" s="176"/>
      <c r="AC38" s="176"/>
      <c r="AD38" s="176"/>
    </row>
    <row r="39" spans="2:30" s="230" customFormat="1" hidden="1" x14ac:dyDescent="0.25">
      <c r="B39" s="218"/>
      <c r="C39" s="218"/>
      <c r="D39" s="218"/>
      <c r="E39" s="217"/>
      <c r="F39" s="218"/>
      <c r="G39" s="218"/>
      <c r="H39" s="218"/>
      <c r="I39" s="218"/>
      <c r="J39" s="218"/>
      <c r="K39" s="218"/>
      <c r="L39" s="220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176"/>
      <c r="AB39" s="176"/>
      <c r="AC39" s="176"/>
      <c r="AD39" s="176"/>
    </row>
    <row r="40" spans="2:30" s="230" customFormat="1" hidden="1" x14ac:dyDescent="0.25">
      <c r="B40" s="218"/>
      <c r="C40" s="218"/>
      <c r="D40" s="218"/>
      <c r="E40" s="228"/>
      <c r="F40" s="218"/>
      <c r="G40" s="218"/>
      <c r="H40" s="218"/>
      <c r="I40" s="218"/>
      <c r="J40" s="218"/>
      <c r="K40" s="218"/>
      <c r="L40" s="220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176"/>
      <c r="AB40" s="176"/>
      <c r="AC40" s="176"/>
      <c r="AD40" s="176"/>
    </row>
    <row r="41" spans="2:30" s="230" customFormat="1" hidden="1" x14ac:dyDescent="0.25">
      <c r="B41" s="218"/>
      <c r="C41" s="218"/>
      <c r="D41" s="218"/>
      <c r="E41" s="217"/>
      <c r="F41" s="218"/>
      <c r="G41" s="218"/>
      <c r="H41" s="218"/>
      <c r="I41" s="218"/>
      <c r="J41" s="218"/>
      <c r="K41" s="218"/>
      <c r="L41" s="220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176"/>
      <c r="AB41" s="176"/>
      <c r="AC41" s="176"/>
      <c r="AD41" s="176"/>
    </row>
    <row r="42" spans="2:30" s="230" customFormat="1" hidden="1" x14ac:dyDescent="0.25">
      <c r="B42" s="218"/>
      <c r="C42" s="218"/>
      <c r="D42" s="218"/>
      <c r="E42" s="228"/>
      <c r="F42" s="218"/>
      <c r="G42" s="218"/>
      <c r="H42" s="218"/>
      <c r="I42" s="218"/>
      <c r="J42" s="218"/>
      <c r="K42" s="218"/>
      <c r="L42" s="220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176"/>
      <c r="AB42" s="176"/>
      <c r="AC42" s="176"/>
      <c r="AD42" s="176"/>
    </row>
    <row r="43" spans="2:30" s="230" customFormat="1" hidden="1" x14ac:dyDescent="0.25">
      <c r="B43" s="218"/>
      <c r="C43" s="218"/>
      <c r="D43" s="218"/>
      <c r="E43" s="217"/>
      <c r="F43" s="218"/>
      <c r="G43" s="218"/>
      <c r="H43" s="218"/>
      <c r="I43" s="218"/>
      <c r="J43" s="218"/>
      <c r="K43" s="218"/>
      <c r="L43" s="220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176"/>
      <c r="AB43" s="176"/>
      <c r="AC43" s="176"/>
      <c r="AD43" s="176"/>
    </row>
    <row r="44" spans="2:30" s="230" customFormat="1" hidden="1" x14ac:dyDescent="0.25">
      <c r="B44" s="218"/>
      <c r="C44" s="218"/>
      <c r="D44" s="218"/>
      <c r="E44" s="228"/>
      <c r="F44" s="218"/>
      <c r="G44" s="218"/>
      <c r="H44" s="218"/>
      <c r="I44" s="218"/>
      <c r="J44" s="218"/>
      <c r="K44" s="218"/>
      <c r="L44" s="220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176"/>
      <c r="AB44" s="176"/>
      <c r="AC44" s="176"/>
      <c r="AD44" s="176"/>
    </row>
    <row r="45" spans="2:30" s="230" customFormat="1" hidden="1" x14ac:dyDescent="0.25">
      <c r="B45" s="218"/>
      <c r="C45" s="218"/>
      <c r="D45" s="218"/>
      <c r="E45" s="217"/>
      <c r="F45" s="218"/>
      <c r="G45" s="218"/>
      <c r="H45" s="218"/>
      <c r="I45" s="218"/>
      <c r="J45" s="218"/>
      <c r="K45" s="218"/>
      <c r="L45" s="220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176"/>
      <c r="AB45" s="176"/>
      <c r="AC45" s="176"/>
      <c r="AD45" s="176"/>
    </row>
    <row r="46" spans="2:30" s="230" customFormat="1" hidden="1" x14ac:dyDescent="0.25">
      <c r="B46" s="218"/>
      <c r="C46" s="218"/>
      <c r="D46" s="218"/>
      <c r="E46" s="228"/>
      <c r="F46" s="218"/>
      <c r="G46" s="218"/>
      <c r="H46" s="218"/>
      <c r="I46" s="218"/>
      <c r="J46" s="218"/>
      <c r="K46" s="218"/>
      <c r="L46" s="220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176"/>
      <c r="AB46" s="176"/>
      <c r="AC46" s="176"/>
      <c r="AD46" s="176"/>
    </row>
    <row r="47" spans="2:30" s="230" customFormat="1" hidden="1" x14ac:dyDescent="0.25">
      <c r="B47" s="218"/>
      <c r="C47" s="218"/>
      <c r="D47" s="218"/>
      <c r="E47" s="217"/>
      <c r="F47" s="218"/>
      <c r="G47" s="218"/>
      <c r="H47" s="218"/>
      <c r="I47" s="218"/>
      <c r="J47" s="218"/>
      <c r="K47" s="218"/>
      <c r="L47" s="220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176"/>
      <c r="AB47" s="176"/>
      <c r="AC47" s="176"/>
      <c r="AD47" s="176"/>
    </row>
    <row r="48" spans="2:30" s="230" customFormat="1" hidden="1" x14ac:dyDescent="0.25">
      <c r="B48" s="218"/>
      <c r="C48" s="218"/>
      <c r="D48" s="218"/>
      <c r="E48" s="228"/>
      <c r="F48" s="218"/>
      <c r="G48" s="218"/>
      <c r="H48" s="218"/>
      <c r="I48" s="218"/>
      <c r="J48" s="218"/>
      <c r="K48" s="218"/>
      <c r="L48" s="220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176"/>
      <c r="AB48" s="176"/>
      <c r="AC48" s="176"/>
      <c r="AD48" s="176"/>
    </row>
    <row r="49" spans="2:30" s="230" customFormat="1" hidden="1" x14ac:dyDescent="0.25">
      <c r="B49" s="218"/>
      <c r="C49" s="218"/>
      <c r="D49" s="218"/>
      <c r="E49" s="217"/>
      <c r="F49" s="218"/>
      <c r="G49" s="218"/>
      <c r="H49" s="218"/>
      <c r="I49" s="218"/>
      <c r="J49" s="218"/>
      <c r="K49" s="218"/>
      <c r="L49" s="220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176"/>
      <c r="AB49" s="176"/>
      <c r="AC49" s="176"/>
      <c r="AD49" s="176"/>
    </row>
    <row r="50" spans="2:30" s="230" customFormat="1" hidden="1" x14ac:dyDescent="0.25">
      <c r="B50" s="218"/>
      <c r="C50" s="218"/>
      <c r="D50" s="218"/>
      <c r="E50" s="228"/>
      <c r="F50" s="218"/>
      <c r="G50" s="218"/>
      <c r="H50" s="218"/>
      <c r="I50" s="218"/>
      <c r="J50" s="218"/>
      <c r="K50" s="218"/>
      <c r="L50" s="220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176"/>
      <c r="AB50" s="176"/>
      <c r="AC50" s="176"/>
      <c r="AD50" s="176"/>
    </row>
    <row r="51" spans="2:30" s="230" customFormat="1" hidden="1" x14ac:dyDescent="0.25">
      <c r="B51" s="218"/>
      <c r="C51" s="218"/>
      <c r="D51" s="218"/>
      <c r="E51" s="217"/>
      <c r="F51" s="218"/>
      <c r="G51" s="218"/>
      <c r="H51" s="218"/>
      <c r="I51" s="218"/>
      <c r="J51" s="218"/>
      <c r="K51" s="218"/>
      <c r="L51" s="220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176"/>
      <c r="AB51" s="176"/>
      <c r="AC51" s="176"/>
      <c r="AD51" s="176"/>
    </row>
    <row r="52" spans="2:30" s="230" customFormat="1" hidden="1" x14ac:dyDescent="0.25">
      <c r="B52" s="218"/>
      <c r="C52" s="218"/>
      <c r="D52" s="218"/>
      <c r="E52" s="228"/>
      <c r="F52" s="218"/>
      <c r="G52" s="218"/>
      <c r="H52" s="218"/>
      <c r="I52" s="218"/>
      <c r="J52" s="218"/>
      <c r="K52" s="218"/>
      <c r="L52" s="220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176"/>
      <c r="AB52" s="176"/>
      <c r="AC52" s="176"/>
      <c r="AD52" s="176"/>
    </row>
    <row r="53" spans="2:30" s="230" customFormat="1" hidden="1" x14ac:dyDescent="0.25">
      <c r="B53" s="218"/>
      <c r="C53" s="218"/>
      <c r="D53" s="218"/>
      <c r="E53" s="217"/>
      <c r="F53" s="218"/>
      <c r="G53" s="218"/>
      <c r="H53" s="218"/>
      <c r="I53" s="218"/>
      <c r="J53" s="218"/>
      <c r="K53" s="218"/>
      <c r="L53" s="220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176"/>
      <c r="AB53" s="176"/>
      <c r="AC53" s="176"/>
      <c r="AD53" s="176"/>
    </row>
    <row r="54" spans="2:30" x14ac:dyDescent="0.25">
      <c r="E54" s="228"/>
    </row>
    <row r="55" spans="2:30" x14ac:dyDescent="0.25">
      <c r="E55" s="217"/>
    </row>
    <row r="56" spans="2:30" x14ac:dyDescent="0.25"/>
    <row r="57" spans="2:30" x14ac:dyDescent="0.25"/>
  </sheetData>
  <mergeCells count="5">
    <mergeCell ref="D1:AC2"/>
    <mergeCell ref="E3:Z3"/>
    <mergeCell ref="D5:F5"/>
    <mergeCell ref="H5:J5"/>
    <mergeCell ref="L5:N5"/>
  </mergeCells>
  <phoneticPr fontId="67" type="noConversion"/>
  <printOptions horizontalCentered="1" verticalCentered="1"/>
  <pageMargins left="0.70866141732283472" right="0.47244094488188981" top="0.55118110236220474" bottom="0.98425196850393704" header="0" footer="0"/>
  <pageSetup scale="46" fitToHeight="2" orientation="landscape" r:id="rId1"/>
  <headerFooter alignWithMargins="0">
    <oddFooter>&amp;C&amp;P&amp;RElaborado por EQUILIBRIUM Inmobiliario S.A.S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A18C-3E4B-4325-B732-25F175E34CE7}">
  <sheetPr codeName="Hoja21"/>
  <dimension ref="A1:AD15"/>
  <sheetViews>
    <sheetView workbookViewId="0">
      <selection activeCell="D6" sqref="D6"/>
    </sheetView>
  </sheetViews>
  <sheetFormatPr baseColWidth="10" defaultColWidth="0" defaultRowHeight="15" x14ac:dyDescent="0.25"/>
  <cols>
    <col min="1" max="1" width="15" style="171" customWidth="1"/>
    <col min="2" max="2" width="11.42578125" style="171" customWidth="1"/>
    <col min="3" max="3" width="27.7109375" style="171" bestFit="1" customWidth="1"/>
    <col min="4" max="4" width="14.42578125" style="171" bestFit="1" customWidth="1"/>
    <col min="5" max="9" width="12" style="171" bestFit="1" customWidth="1"/>
    <col min="10" max="13" width="11.42578125" style="171" customWidth="1"/>
    <col min="14" max="14" width="7.140625" style="171" customWidth="1"/>
    <col min="15" max="15" width="7.28515625" style="171" customWidth="1"/>
    <col min="16" max="16" width="11.42578125" style="171" hidden="1" customWidth="1"/>
    <col min="17" max="30" width="0" style="171" hidden="1" customWidth="1"/>
    <col min="31" max="16384" width="11.42578125" style="171" hidden="1"/>
  </cols>
  <sheetData>
    <row r="1" spans="1:30" customFormat="1" x14ac:dyDescent="0.25">
      <c r="A1" s="238"/>
      <c r="B1" s="254"/>
      <c r="C1" s="237"/>
      <c r="D1" s="254"/>
      <c r="E1" s="255"/>
      <c r="F1" s="255"/>
      <c r="G1" s="255"/>
      <c r="H1" s="237"/>
      <c r="I1" s="237"/>
      <c r="J1" s="254"/>
      <c r="K1" s="237"/>
      <c r="L1" s="237"/>
      <c r="M1" s="237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</row>
    <row r="2" spans="1:30" customFormat="1" ht="21" x14ac:dyDescent="0.35">
      <c r="A2" s="238"/>
      <c r="B2" s="254"/>
      <c r="C2" s="606" t="s">
        <v>178</v>
      </c>
      <c r="D2" s="606"/>
      <c r="E2" s="606"/>
      <c r="F2" s="606"/>
      <c r="G2" s="606"/>
      <c r="H2" s="606"/>
      <c r="I2" s="606"/>
      <c r="J2" s="606"/>
      <c r="K2" s="606"/>
      <c r="L2" s="606"/>
      <c r="M2" s="237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0" customFormat="1" ht="15.75" x14ac:dyDescent="0.25">
      <c r="A3" s="238"/>
      <c r="B3" s="254"/>
      <c r="C3" s="607">
        <v>45900</v>
      </c>
      <c r="D3" s="607"/>
      <c r="E3" s="607"/>
      <c r="F3" s="607"/>
      <c r="G3" s="607"/>
      <c r="H3" s="607"/>
      <c r="I3" s="607"/>
      <c r="J3" s="607"/>
      <c r="K3" s="607"/>
      <c r="L3" s="607"/>
      <c r="M3" s="237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1:30" customFormat="1" x14ac:dyDescent="0.25">
      <c r="A4" s="238"/>
      <c r="B4" s="254"/>
      <c r="C4" s="237"/>
      <c r="D4" s="254"/>
      <c r="E4" s="255"/>
      <c r="F4" s="255"/>
      <c r="G4" s="255"/>
      <c r="H4" s="237"/>
      <c r="I4" s="237"/>
      <c r="J4" s="257"/>
      <c r="K4" s="237"/>
      <c r="L4" s="237"/>
      <c r="M4" s="237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0" customFormat="1" x14ac:dyDescent="0.25">
      <c r="A5" s="469" t="s">
        <v>26</v>
      </c>
      <c r="B5" s="469" t="s">
        <v>27</v>
      </c>
      <c r="C5" s="470" t="s">
        <v>28</v>
      </c>
      <c r="D5" s="470" t="s">
        <v>385</v>
      </c>
      <c r="E5" s="470" t="s">
        <v>384</v>
      </c>
      <c r="F5" s="470" t="s">
        <v>30</v>
      </c>
      <c r="G5" s="470" t="s">
        <v>31</v>
      </c>
      <c r="H5" s="470" t="s">
        <v>149</v>
      </c>
      <c r="I5" s="470" t="s">
        <v>150</v>
      </c>
      <c r="J5" s="470" t="s">
        <v>32</v>
      </c>
      <c r="K5" s="470" t="s">
        <v>33</v>
      </c>
      <c r="L5" s="470" t="s">
        <v>34</v>
      </c>
      <c r="M5" s="470" t="s">
        <v>35</v>
      </c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</row>
    <row r="6" spans="1:30" customFormat="1" ht="20.45" customHeight="1" x14ac:dyDescent="0.25">
      <c r="A6" s="653" t="s">
        <v>640</v>
      </c>
      <c r="B6" s="494" t="s">
        <v>780</v>
      </c>
      <c r="C6" s="489" t="s">
        <v>398</v>
      </c>
      <c r="D6" s="490">
        <v>1616000000</v>
      </c>
      <c r="E6" s="491">
        <v>33936000</v>
      </c>
      <c r="F6" s="492">
        <v>33936000</v>
      </c>
      <c r="G6" s="491">
        <v>0</v>
      </c>
      <c r="H6" s="491">
        <v>0</v>
      </c>
      <c r="I6" s="492">
        <v>0</v>
      </c>
      <c r="J6" s="491">
        <v>0</v>
      </c>
      <c r="K6" s="491">
        <v>0</v>
      </c>
      <c r="L6" s="491">
        <v>0</v>
      </c>
      <c r="M6" s="491">
        <v>0</v>
      </c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</row>
    <row r="7" spans="1:30" customFormat="1" x14ac:dyDescent="0.25">
      <c r="A7" s="653"/>
      <c r="B7" s="494" t="s">
        <v>781</v>
      </c>
      <c r="C7" s="489" t="s">
        <v>401</v>
      </c>
      <c r="D7" s="490">
        <v>1658360000</v>
      </c>
      <c r="E7" s="491">
        <v>32558400</v>
      </c>
      <c r="F7" s="492">
        <v>32558400</v>
      </c>
      <c r="G7" s="491">
        <v>0</v>
      </c>
      <c r="H7" s="491">
        <v>0</v>
      </c>
      <c r="I7" s="492">
        <v>0</v>
      </c>
      <c r="J7" s="491">
        <v>0</v>
      </c>
      <c r="K7" s="491">
        <v>0</v>
      </c>
      <c r="L7" s="491">
        <v>0</v>
      </c>
      <c r="M7" s="491">
        <v>0</v>
      </c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</row>
    <row r="8" spans="1:30" customFormat="1" x14ac:dyDescent="0.25">
      <c r="A8" s="653"/>
      <c r="B8" s="494" t="s">
        <v>782</v>
      </c>
      <c r="C8" s="489" t="s">
        <v>508</v>
      </c>
      <c r="D8" s="490">
        <v>2072200000</v>
      </c>
      <c r="E8" s="491">
        <v>0</v>
      </c>
      <c r="F8" s="492">
        <v>0</v>
      </c>
      <c r="G8" s="491">
        <v>0</v>
      </c>
      <c r="H8" s="491">
        <v>0</v>
      </c>
      <c r="I8" s="492">
        <v>0</v>
      </c>
      <c r="J8" s="491">
        <v>0</v>
      </c>
      <c r="K8" s="491">
        <v>0</v>
      </c>
      <c r="L8" s="491">
        <v>0</v>
      </c>
      <c r="M8" s="491">
        <v>0</v>
      </c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30" customFormat="1" x14ac:dyDescent="0.25">
      <c r="A9" s="653"/>
      <c r="B9" s="494" t="s">
        <v>783</v>
      </c>
      <c r="C9" s="489" t="s">
        <v>508</v>
      </c>
      <c r="D9" s="490">
        <v>2266800000</v>
      </c>
      <c r="E9" s="491">
        <v>0</v>
      </c>
      <c r="F9" s="492">
        <v>0</v>
      </c>
      <c r="G9" s="491">
        <v>0</v>
      </c>
      <c r="H9" s="491">
        <v>0</v>
      </c>
      <c r="I9" s="492">
        <v>0</v>
      </c>
      <c r="J9" s="491">
        <v>0</v>
      </c>
      <c r="K9" s="491">
        <v>0</v>
      </c>
      <c r="L9" s="491">
        <v>0</v>
      </c>
      <c r="M9" s="491">
        <v>0</v>
      </c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30" customFormat="1" x14ac:dyDescent="0.25">
      <c r="A10" s="653"/>
      <c r="B10" s="494" t="s">
        <v>894</v>
      </c>
      <c r="C10" s="489" t="s">
        <v>895</v>
      </c>
      <c r="D10" s="490"/>
      <c r="E10" s="491"/>
      <c r="F10" s="492"/>
      <c r="G10" s="491"/>
      <c r="H10" s="491"/>
      <c r="I10" s="492"/>
      <c r="J10" s="491"/>
      <c r="K10" s="491"/>
      <c r="L10" s="491"/>
      <c r="M10" s="49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30" customFormat="1" x14ac:dyDescent="0.25">
      <c r="A11" s="653"/>
      <c r="B11" s="494" t="s">
        <v>784</v>
      </c>
      <c r="C11" s="489" t="s">
        <v>639</v>
      </c>
      <c r="D11" s="490">
        <v>19000000</v>
      </c>
      <c r="E11" s="491">
        <v>19000000</v>
      </c>
      <c r="F11" s="492">
        <v>0</v>
      </c>
      <c r="G11" s="491">
        <v>19000000</v>
      </c>
      <c r="H11" s="491">
        <v>19000000</v>
      </c>
      <c r="I11" s="492">
        <v>0</v>
      </c>
      <c r="J11" s="491">
        <v>0</v>
      </c>
      <c r="K11" s="491">
        <v>0</v>
      </c>
      <c r="L11" s="491">
        <v>0</v>
      </c>
      <c r="M11" s="491">
        <v>0</v>
      </c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</row>
    <row r="12" spans="1:30" customFormat="1" x14ac:dyDescent="0.25">
      <c r="A12" s="653"/>
      <c r="B12" s="494" t="s">
        <v>854</v>
      </c>
      <c r="C12" s="489" t="s">
        <v>849</v>
      </c>
      <c r="D12" s="490">
        <v>1808100000</v>
      </c>
      <c r="E12" s="491">
        <v>0</v>
      </c>
      <c r="F12" s="492">
        <v>0</v>
      </c>
      <c r="G12" s="491">
        <v>0</v>
      </c>
      <c r="H12" s="491">
        <v>0</v>
      </c>
      <c r="I12" s="492">
        <v>0</v>
      </c>
      <c r="J12" s="491">
        <v>0</v>
      </c>
      <c r="K12" s="491">
        <v>0</v>
      </c>
      <c r="L12" s="491">
        <v>0</v>
      </c>
      <c r="M12" s="491">
        <v>0</v>
      </c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</row>
    <row r="13" spans="1:30" customFormat="1" hidden="1" x14ac:dyDescent="0.25">
      <c r="A13" s="496"/>
      <c r="B13" s="496">
        <v>7</v>
      </c>
      <c r="C13" s="496" t="s">
        <v>642</v>
      </c>
      <c r="D13" s="496">
        <v>9440460000</v>
      </c>
      <c r="E13" s="496">
        <v>85494400</v>
      </c>
      <c r="F13" s="496">
        <v>66494400</v>
      </c>
      <c r="G13" s="496">
        <v>19000000</v>
      </c>
      <c r="H13" s="496">
        <v>19000000</v>
      </c>
      <c r="I13" s="496">
        <v>0</v>
      </c>
      <c r="J13" s="496">
        <v>0</v>
      </c>
      <c r="K13" s="496">
        <v>0</v>
      </c>
      <c r="L13" s="496">
        <v>0</v>
      </c>
      <c r="M13" s="496">
        <v>0</v>
      </c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</row>
    <row r="14" spans="1:30" customFormat="1" ht="15.75" thickBot="1" x14ac:dyDescent="0.3">
      <c r="A14" s="471"/>
      <c r="B14" s="471">
        <v>7</v>
      </c>
      <c r="C14" s="472"/>
      <c r="D14" s="488">
        <v>9440460000</v>
      </c>
      <c r="E14" s="488">
        <v>85494400</v>
      </c>
      <c r="F14" s="488">
        <v>66494400</v>
      </c>
      <c r="G14" s="488">
        <v>19000000</v>
      </c>
      <c r="H14" s="488">
        <v>19000000</v>
      </c>
      <c r="I14" s="488">
        <v>0</v>
      </c>
      <c r="J14" s="488">
        <v>0</v>
      </c>
      <c r="K14" s="488">
        <v>0</v>
      </c>
      <c r="L14" s="488">
        <v>0</v>
      </c>
      <c r="M14" s="488">
        <v>0</v>
      </c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</row>
    <row r="15" spans="1:30" customFormat="1" x14ac:dyDescent="0.25">
      <c r="A15" s="238"/>
      <c r="B15" s="258"/>
      <c r="C15" s="259"/>
      <c r="D15" s="249"/>
      <c r="E15" s="259"/>
      <c r="F15" s="260"/>
      <c r="G15" s="259"/>
      <c r="H15" s="259"/>
      <c r="I15" s="171"/>
      <c r="J15" s="259"/>
      <c r="K15" s="259"/>
      <c r="L15" s="259"/>
      <c r="M15" s="259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</row>
  </sheetData>
  <mergeCells count="3">
    <mergeCell ref="C2:L2"/>
    <mergeCell ref="C3:L3"/>
    <mergeCell ref="A6:A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2"/>
  <dimension ref="A1:O150"/>
  <sheetViews>
    <sheetView showGridLines="0" workbookViewId="0">
      <pane xSplit="1" ySplit="1" topLeftCell="B41" activePane="bottomRight" state="frozen"/>
      <selection activeCell="D26" sqref="D26"/>
      <selection pane="topRight" activeCell="D26" sqref="D26"/>
      <selection pane="bottomLeft" activeCell="D26" sqref="D26"/>
      <selection pane="bottomRight" activeCell="H48" sqref="H48"/>
    </sheetView>
  </sheetViews>
  <sheetFormatPr baseColWidth="10" defaultRowHeight="15" x14ac:dyDescent="0.25"/>
  <cols>
    <col min="1" max="1" width="11.42578125" style="7"/>
    <col min="2" max="2" width="14" bestFit="1" customWidth="1"/>
    <col min="4" max="4" width="11.42578125" style="7"/>
    <col min="5" max="5" width="3" customWidth="1"/>
    <col min="8" max="8" width="12.5703125" bestFit="1" customWidth="1"/>
    <col min="9" max="9" width="13.7109375" bestFit="1" customWidth="1"/>
    <col min="10" max="10" width="16.28515625" bestFit="1" customWidth="1"/>
    <col min="11" max="12" width="13.42578125" bestFit="1" customWidth="1"/>
    <col min="13" max="13" width="13.7109375" bestFit="1" customWidth="1"/>
    <col min="14" max="14" width="14.7109375" bestFit="1" customWidth="1"/>
    <col min="15" max="15" width="16.28515625" bestFit="1" customWidth="1"/>
  </cols>
  <sheetData>
    <row r="1" spans="1:15" x14ac:dyDescent="0.25">
      <c r="A1" s="437" t="s">
        <v>52</v>
      </c>
      <c r="B1" s="438" t="s">
        <v>53</v>
      </c>
      <c r="C1" s="437" t="s">
        <v>54</v>
      </c>
      <c r="D1" s="437" t="s">
        <v>42</v>
      </c>
      <c r="G1" s="437" t="s">
        <v>52</v>
      </c>
      <c r="H1" s="438" t="s">
        <v>53</v>
      </c>
      <c r="I1" s="437" t="s">
        <v>54</v>
      </c>
      <c r="J1" s="437" t="s">
        <v>42</v>
      </c>
    </row>
    <row r="2" spans="1:15" x14ac:dyDescent="0.25">
      <c r="A2" s="441">
        <v>101</v>
      </c>
      <c r="B2" s="439">
        <v>256654411</v>
      </c>
      <c r="C2" s="440">
        <v>34.979999999999997</v>
      </c>
      <c r="D2" s="441" t="s">
        <v>329</v>
      </c>
      <c r="G2" s="441" t="s">
        <v>180</v>
      </c>
      <c r="H2" s="439">
        <v>442616678</v>
      </c>
      <c r="I2" s="440">
        <v>60.18</v>
      </c>
      <c r="J2" s="441" t="s">
        <v>329</v>
      </c>
      <c r="K2" s="474">
        <f>+H2-B2</f>
        <v>185962267</v>
      </c>
      <c r="L2" s="461"/>
      <c r="M2" s="461" t="s">
        <v>349</v>
      </c>
      <c r="N2" s="461">
        <f>+SUM(H2:H148)</f>
        <v>259950862055</v>
      </c>
    </row>
    <row r="3" spans="1:15" x14ac:dyDescent="0.25">
      <c r="A3" s="466" t="s">
        <v>335</v>
      </c>
      <c r="B3" s="467">
        <v>185962267</v>
      </c>
      <c r="C3" s="468">
        <v>25.32</v>
      </c>
      <c r="D3" s="466" t="s">
        <v>330</v>
      </c>
      <c r="G3" s="441"/>
      <c r="H3" s="440"/>
      <c r="I3" s="440"/>
      <c r="J3" s="441"/>
      <c r="K3" s="474">
        <f t="shared" ref="K3:K66" si="0">+H3-B3</f>
        <v>-185962267</v>
      </c>
      <c r="M3" t="s">
        <v>350</v>
      </c>
      <c r="N3" s="461">
        <f>+SUM(B2:B148)</f>
        <v>258548613386</v>
      </c>
    </row>
    <row r="4" spans="1:15" x14ac:dyDescent="0.25">
      <c r="A4" s="441">
        <v>102</v>
      </c>
      <c r="B4" s="439">
        <v>380887603</v>
      </c>
      <c r="C4" s="440">
        <v>48.97</v>
      </c>
      <c r="D4" s="441" t="s">
        <v>329</v>
      </c>
      <c r="G4" s="441" t="s">
        <v>181</v>
      </c>
      <c r="H4" s="439">
        <v>380887603</v>
      </c>
      <c r="I4" s="440">
        <v>48.91</v>
      </c>
      <c r="J4" s="441" t="s">
        <v>329</v>
      </c>
      <c r="K4" s="461">
        <f t="shared" si="0"/>
        <v>0</v>
      </c>
      <c r="L4" s="461"/>
      <c r="M4" s="461" t="s">
        <v>351</v>
      </c>
      <c r="N4" s="461">
        <f>+N2-N3</f>
        <v>1402248669</v>
      </c>
      <c r="O4" s="462"/>
    </row>
    <row r="5" spans="1:15" x14ac:dyDescent="0.25">
      <c r="A5" s="441">
        <v>105</v>
      </c>
      <c r="B5" s="440">
        <v>446147020</v>
      </c>
      <c r="C5" s="440">
        <v>60.66</v>
      </c>
      <c r="D5" s="441" t="s">
        <v>330</v>
      </c>
      <c r="G5" s="441" t="s">
        <v>326</v>
      </c>
      <c r="H5" s="439">
        <v>446147020</v>
      </c>
      <c r="I5" s="440">
        <v>60.66</v>
      </c>
      <c r="J5" s="441" t="s">
        <v>330</v>
      </c>
      <c r="K5" s="461">
        <f t="shared" si="0"/>
        <v>0</v>
      </c>
      <c r="L5" s="461"/>
      <c r="M5" s="461"/>
      <c r="O5" s="457"/>
    </row>
    <row r="6" spans="1:15" x14ac:dyDescent="0.25">
      <c r="A6" s="441">
        <v>117</v>
      </c>
      <c r="B6" s="439">
        <v>1212581759</v>
      </c>
      <c r="C6" s="440">
        <v>711.77</v>
      </c>
      <c r="D6" s="441" t="s">
        <v>329</v>
      </c>
      <c r="G6" s="441" t="s">
        <v>182</v>
      </c>
      <c r="H6" s="439">
        <v>1212581759</v>
      </c>
      <c r="I6" s="440">
        <v>560.54999999999995</v>
      </c>
      <c r="J6" s="441" t="s">
        <v>329</v>
      </c>
      <c r="K6" s="461">
        <f t="shared" si="0"/>
        <v>0</v>
      </c>
      <c r="L6" s="461"/>
      <c r="M6" s="461"/>
      <c r="O6" s="462"/>
    </row>
    <row r="7" spans="1:15" x14ac:dyDescent="0.25">
      <c r="A7" s="441" t="s">
        <v>336</v>
      </c>
      <c r="B7" s="439">
        <v>164472422</v>
      </c>
      <c r="C7" s="440">
        <v>21.12</v>
      </c>
      <c r="D7" s="441" t="s">
        <v>330</v>
      </c>
      <c r="G7" s="441" t="s">
        <v>325</v>
      </c>
      <c r="H7" s="439">
        <v>164472422</v>
      </c>
      <c r="I7" s="440">
        <v>21.12</v>
      </c>
      <c r="J7" s="441" t="s">
        <v>330</v>
      </c>
      <c r="K7" s="461">
        <f t="shared" si="0"/>
        <v>0</v>
      </c>
      <c r="L7" s="461"/>
      <c r="M7" s="461"/>
    </row>
    <row r="8" spans="1:15" x14ac:dyDescent="0.25">
      <c r="A8" s="441">
        <v>122</v>
      </c>
      <c r="B8" s="439">
        <v>336109363</v>
      </c>
      <c r="C8" s="440">
        <v>97.11</v>
      </c>
      <c r="D8" s="441" t="s">
        <v>330</v>
      </c>
      <c r="G8" s="441" t="s">
        <v>322</v>
      </c>
      <c r="H8" s="439">
        <v>336109363</v>
      </c>
      <c r="I8" s="440">
        <v>97.11</v>
      </c>
      <c r="J8" s="441" t="s">
        <v>330</v>
      </c>
      <c r="K8" s="461">
        <f t="shared" si="0"/>
        <v>0</v>
      </c>
      <c r="L8" s="461"/>
      <c r="M8" s="461"/>
    </row>
    <row r="9" spans="1:15" x14ac:dyDescent="0.25">
      <c r="A9" s="441">
        <v>123</v>
      </c>
      <c r="B9" s="439">
        <v>733099827</v>
      </c>
      <c r="C9" s="440">
        <v>213.01</v>
      </c>
      <c r="D9" s="441" t="s">
        <v>329</v>
      </c>
      <c r="G9" s="441" t="s">
        <v>234</v>
      </c>
      <c r="H9" s="439">
        <v>733099827</v>
      </c>
      <c r="I9" s="440">
        <v>211.81</v>
      </c>
      <c r="J9" s="441" t="s">
        <v>329</v>
      </c>
      <c r="K9" s="461">
        <f t="shared" si="0"/>
        <v>0</v>
      </c>
      <c r="L9" s="461"/>
      <c r="M9" s="461"/>
    </row>
    <row r="10" spans="1:15" x14ac:dyDescent="0.25">
      <c r="A10" s="441">
        <v>1003</v>
      </c>
      <c r="B10" s="439">
        <v>1147880447</v>
      </c>
      <c r="C10" s="440">
        <v>60.3</v>
      </c>
      <c r="D10" s="441" t="s">
        <v>330</v>
      </c>
      <c r="G10" s="441" t="s">
        <v>183</v>
      </c>
      <c r="H10" s="439">
        <v>1147880447</v>
      </c>
      <c r="I10" s="440">
        <v>60.3</v>
      </c>
      <c r="J10" s="441" t="s">
        <v>330</v>
      </c>
      <c r="K10" s="461">
        <f t="shared" si="0"/>
        <v>0</v>
      </c>
      <c r="L10" s="461"/>
      <c r="M10" s="461"/>
    </row>
    <row r="11" spans="1:15" x14ac:dyDescent="0.25">
      <c r="A11" s="441">
        <v>1004</v>
      </c>
      <c r="B11" s="439">
        <v>1106191257</v>
      </c>
      <c r="C11" s="440">
        <v>58.11</v>
      </c>
      <c r="D11" s="441" t="s">
        <v>330</v>
      </c>
      <c r="G11" s="441" t="s">
        <v>290</v>
      </c>
      <c r="H11" s="439">
        <v>1106191257</v>
      </c>
      <c r="I11" s="440">
        <v>58.11</v>
      </c>
      <c r="J11" s="441" t="s">
        <v>330</v>
      </c>
      <c r="K11" s="461">
        <f t="shared" si="0"/>
        <v>0</v>
      </c>
      <c r="L11" s="461"/>
      <c r="M11" s="461"/>
    </row>
    <row r="12" spans="1:15" x14ac:dyDescent="0.25">
      <c r="A12" s="441">
        <v>1005</v>
      </c>
      <c r="B12" s="439">
        <v>1464841164</v>
      </c>
      <c r="C12" s="440">
        <v>78.739999999999995</v>
      </c>
      <c r="D12" s="441" t="s">
        <v>330</v>
      </c>
      <c r="G12" s="441" t="s">
        <v>266</v>
      </c>
      <c r="H12" s="439">
        <v>1464841164</v>
      </c>
      <c r="I12" s="440">
        <v>78.739999999999995</v>
      </c>
      <c r="J12" s="441" t="s">
        <v>330</v>
      </c>
      <c r="K12" s="461">
        <f t="shared" si="0"/>
        <v>0</v>
      </c>
      <c r="L12" s="461"/>
      <c r="M12" s="461"/>
    </row>
    <row r="13" spans="1:15" x14ac:dyDescent="0.25">
      <c r="A13" s="441">
        <v>1006</v>
      </c>
      <c r="B13" s="439">
        <v>1490886092</v>
      </c>
      <c r="C13" s="440">
        <v>80.14</v>
      </c>
      <c r="D13" s="441" t="s">
        <v>330</v>
      </c>
      <c r="G13" s="441" t="s">
        <v>249</v>
      </c>
      <c r="H13" s="439">
        <v>1490886092</v>
      </c>
      <c r="I13" s="440">
        <v>80.14</v>
      </c>
      <c r="J13" s="441" t="s">
        <v>330</v>
      </c>
      <c r="K13" s="461">
        <f t="shared" si="0"/>
        <v>0</v>
      </c>
      <c r="L13" s="461"/>
      <c r="M13" s="461"/>
    </row>
    <row r="14" spans="1:15" x14ac:dyDescent="0.25">
      <c r="A14" s="441">
        <v>1007</v>
      </c>
      <c r="B14" s="439">
        <v>1607344127</v>
      </c>
      <c r="C14" s="440">
        <v>86.4</v>
      </c>
      <c r="D14" s="441" t="s">
        <v>330</v>
      </c>
      <c r="G14" s="441" t="s">
        <v>288</v>
      </c>
      <c r="H14" s="439">
        <v>1607344127</v>
      </c>
      <c r="I14" s="440">
        <v>86.4</v>
      </c>
      <c r="J14" s="441" t="s">
        <v>330</v>
      </c>
      <c r="K14" s="461">
        <f t="shared" si="0"/>
        <v>0</v>
      </c>
      <c r="L14" s="461"/>
      <c r="M14" s="461"/>
    </row>
    <row r="15" spans="1:15" x14ac:dyDescent="0.25">
      <c r="A15" s="441">
        <v>1008</v>
      </c>
      <c r="B15" s="439">
        <v>1724918373</v>
      </c>
      <c r="C15" s="440">
        <v>92.72</v>
      </c>
      <c r="D15" s="441" t="s">
        <v>330</v>
      </c>
      <c r="G15" s="441" t="s">
        <v>276</v>
      </c>
      <c r="H15" s="439">
        <v>1724918373</v>
      </c>
      <c r="I15" s="440">
        <v>92.72</v>
      </c>
      <c r="J15" s="441" t="s">
        <v>330</v>
      </c>
      <c r="K15" s="461">
        <f t="shared" si="0"/>
        <v>0</v>
      </c>
      <c r="L15" s="461"/>
      <c r="M15" s="461"/>
    </row>
    <row r="16" spans="1:15" x14ac:dyDescent="0.25">
      <c r="A16" s="441">
        <v>1009</v>
      </c>
      <c r="B16" s="439">
        <v>2201847729</v>
      </c>
      <c r="C16" s="440">
        <v>121.95</v>
      </c>
      <c r="D16" s="441" t="s">
        <v>329</v>
      </c>
      <c r="G16" s="441" t="s">
        <v>184</v>
      </c>
      <c r="H16" s="439">
        <v>2201847729</v>
      </c>
      <c r="I16" s="440">
        <v>124.13</v>
      </c>
      <c r="J16" s="441" t="s">
        <v>329</v>
      </c>
      <c r="K16" s="461">
        <f t="shared" si="0"/>
        <v>0</v>
      </c>
      <c r="L16" s="461"/>
      <c r="M16" s="461"/>
    </row>
    <row r="17" spans="1:14" x14ac:dyDescent="0.25">
      <c r="A17" s="441" t="s">
        <v>337</v>
      </c>
      <c r="B17" s="439">
        <v>829440102</v>
      </c>
      <c r="C17" s="440">
        <v>46.76</v>
      </c>
      <c r="D17" s="441" t="s">
        <v>330</v>
      </c>
      <c r="G17" s="441" t="s">
        <v>235</v>
      </c>
      <c r="H17" s="439">
        <v>829440102</v>
      </c>
      <c r="I17" s="440">
        <v>46.76</v>
      </c>
      <c r="J17" s="441" t="s">
        <v>330</v>
      </c>
      <c r="K17" s="461">
        <f t="shared" si="0"/>
        <v>0</v>
      </c>
      <c r="L17" s="461"/>
      <c r="M17" s="461"/>
    </row>
    <row r="18" spans="1:14" x14ac:dyDescent="0.25">
      <c r="A18" s="441">
        <v>1010</v>
      </c>
      <c r="B18" s="439">
        <v>2186238078</v>
      </c>
      <c r="C18" s="440">
        <v>123.25</v>
      </c>
      <c r="D18" s="441" t="s">
        <v>330</v>
      </c>
      <c r="G18" s="441" t="s">
        <v>185</v>
      </c>
      <c r="H18" s="439">
        <v>2186238078</v>
      </c>
      <c r="I18" s="446">
        <v>123.25</v>
      </c>
      <c r="J18" s="441" t="s">
        <v>330</v>
      </c>
      <c r="K18" s="461">
        <f t="shared" si="0"/>
        <v>0</v>
      </c>
      <c r="L18" s="461"/>
      <c r="M18" s="461"/>
    </row>
    <row r="19" spans="1:14" x14ac:dyDescent="0.25">
      <c r="A19" s="441">
        <v>1013</v>
      </c>
      <c r="B19" s="439">
        <v>10647375955</v>
      </c>
      <c r="C19" s="440">
        <v>3238.19</v>
      </c>
      <c r="D19" s="441" t="s">
        <v>330</v>
      </c>
      <c r="G19" s="441" t="s">
        <v>186</v>
      </c>
      <c r="H19" s="439">
        <v>10647375955</v>
      </c>
      <c r="I19" s="440">
        <v>3238.19</v>
      </c>
      <c r="J19" s="441" t="s">
        <v>330</v>
      </c>
      <c r="K19" s="461">
        <f t="shared" si="0"/>
        <v>0</v>
      </c>
      <c r="L19" s="461"/>
      <c r="M19" s="461"/>
    </row>
    <row r="20" spans="1:14" x14ac:dyDescent="0.25">
      <c r="A20" s="441">
        <v>1014</v>
      </c>
      <c r="B20" s="439">
        <v>7186167699</v>
      </c>
      <c r="C20" s="440">
        <v>448.92</v>
      </c>
      <c r="D20" s="441" t="s">
        <v>330</v>
      </c>
      <c r="G20" s="441" t="s">
        <v>187</v>
      </c>
      <c r="H20" s="439">
        <v>7186167699</v>
      </c>
      <c r="I20" s="440">
        <v>448.92</v>
      </c>
      <c r="J20" s="441" t="s">
        <v>330</v>
      </c>
      <c r="K20" s="461">
        <f t="shared" si="0"/>
        <v>0</v>
      </c>
      <c r="L20" s="461"/>
      <c r="M20" s="461"/>
    </row>
    <row r="21" spans="1:14" x14ac:dyDescent="0.25">
      <c r="A21" s="441">
        <v>1019</v>
      </c>
      <c r="B21" s="439">
        <v>4207285552</v>
      </c>
      <c r="C21" s="440">
        <v>347.31</v>
      </c>
      <c r="D21" s="441" t="s">
        <v>330</v>
      </c>
      <c r="G21" s="441" t="s">
        <v>188</v>
      </c>
      <c r="H21" s="439">
        <v>4207285552</v>
      </c>
      <c r="I21" s="440">
        <v>347.31</v>
      </c>
      <c r="J21" s="441" t="s">
        <v>330</v>
      </c>
      <c r="K21" s="461">
        <f t="shared" si="0"/>
        <v>0</v>
      </c>
      <c r="L21" s="461"/>
      <c r="M21" s="461"/>
    </row>
    <row r="22" spans="1:14" x14ac:dyDescent="0.25">
      <c r="A22" s="441">
        <v>1023</v>
      </c>
      <c r="B22" s="439">
        <v>5726371118</v>
      </c>
      <c r="C22" s="440">
        <v>472.71</v>
      </c>
      <c r="D22" s="441" t="s">
        <v>330</v>
      </c>
      <c r="G22" s="441" t="s">
        <v>189</v>
      </c>
      <c r="H22" s="439">
        <v>5726371118</v>
      </c>
      <c r="I22" s="440">
        <v>472.71</v>
      </c>
      <c r="J22" s="441" t="s">
        <v>330</v>
      </c>
      <c r="K22" s="461">
        <f t="shared" si="0"/>
        <v>0</v>
      </c>
      <c r="L22" s="461"/>
      <c r="M22" s="461"/>
    </row>
    <row r="23" spans="1:14" x14ac:dyDescent="0.25">
      <c r="A23" s="441">
        <v>1024</v>
      </c>
      <c r="B23" s="439">
        <v>1616645887</v>
      </c>
      <c r="C23" s="440">
        <v>86.9</v>
      </c>
      <c r="D23" s="441" t="s">
        <v>330</v>
      </c>
      <c r="G23" s="441" t="s">
        <v>190</v>
      </c>
      <c r="H23" s="439">
        <v>1616645887</v>
      </c>
      <c r="I23" s="440">
        <v>86.9</v>
      </c>
      <c r="J23" s="441" t="s">
        <v>330</v>
      </c>
      <c r="K23" s="461">
        <f t="shared" si="0"/>
        <v>0</v>
      </c>
      <c r="L23" s="461"/>
      <c r="M23" s="461"/>
    </row>
    <row r="24" spans="1:14" x14ac:dyDescent="0.25">
      <c r="A24" s="441">
        <v>1025</v>
      </c>
      <c r="B24" s="439">
        <v>1717104895</v>
      </c>
      <c r="C24" s="440">
        <v>92.82</v>
      </c>
      <c r="D24" s="441" t="s">
        <v>329</v>
      </c>
      <c r="G24" s="441" t="s">
        <v>191</v>
      </c>
      <c r="H24" s="439">
        <v>1717104895</v>
      </c>
      <c r="I24" s="440">
        <v>92.3</v>
      </c>
      <c r="J24" s="441" t="s">
        <v>329</v>
      </c>
      <c r="K24" s="461">
        <f t="shared" si="0"/>
        <v>0</v>
      </c>
      <c r="L24" s="461"/>
      <c r="M24" s="461"/>
    </row>
    <row r="25" spans="1:14" x14ac:dyDescent="0.25">
      <c r="A25" s="441">
        <v>1028</v>
      </c>
      <c r="B25" s="439">
        <v>1657945701</v>
      </c>
      <c r="C25" s="440">
        <v>89.12</v>
      </c>
      <c r="D25" s="441" t="s">
        <v>330</v>
      </c>
      <c r="G25" s="441" t="s">
        <v>275</v>
      </c>
      <c r="H25" s="439">
        <v>1657945701</v>
      </c>
      <c r="I25" s="440">
        <v>89.12</v>
      </c>
      <c r="J25" s="441" t="s">
        <v>330</v>
      </c>
      <c r="K25" s="461">
        <f t="shared" si="0"/>
        <v>0</v>
      </c>
      <c r="L25" s="461"/>
      <c r="M25" s="461"/>
    </row>
    <row r="26" spans="1:14" x14ac:dyDescent="0.25">
      <c r="A26" s="441">
        <v>1040</v>
      </c>
      <c r="B26" s="439">
        <v>1525674674</v>
      </c>
      <c r="C26" s="440">
        <v>82.01</v>
      </c>
      <c r="D26" s="441" t="s">
        <v>330</v>
      </c>
      <c r="G26" s="441" t="s">
        <v>192</v>
      </c>
      <c r="H26" s="439">
        <v>1525674674</v>
      </c>
      <c r="I26" s="440">
        <v>82.01</v>
      </c>
      <c r="J26" s="441" t="s">
        <v>330</v>
      </c>
      <c r="K26" s="461">
        <f t="shared" si="0"/>
        <v>0</v>
      </c>
      <c r="L26" s="461"/>
      <c r="M26" s="461"/>
    </row>
    <row r="27" spans="1:14" x14ac:dyDescent="0.25">
      <c r="A27" s="441">
        <v>1041</v>
      </c>
      <c r="B27" s="439">
        <v>1728504959</v>
      </c>
      <c r="C27" s="440">
        <v>114.4</v>
      </c>
      <c r="D27" s="441" t="s">
        <v>329</v>
      </c>
      <c r="G27" s="441" t="s">
        <v>193</v>
      </c>
      <c r="H27" s="439">
        <v>1728504959</v>
      </c>
      <c r="I27" s="440">
        <v>114.15</v>
      </c>
      <c r="J27" s="441" t="s">
        <v>329</v>
      </c>
      <c r="K27" s="461">
        <f t="shared" si="0"/>
        <v>0</v>
      </c>
      <c r="L27" s="461"/>
      <c r="M27" s="461"/>
    </row>
    <row r="28" spans="1:14" x14ac:dyDescent="0.25">
      <c r="A28" s="441">
        <v>1046</v>
      </c>
      <c r="B28" s="439">
        <v>1053145266</v>
      </c>
      <c r="C28" s="440">
        <v>56.61</v>
      </c>
      <c r="D28" s="441" t="s">
        <v>330</v>
      </c>
      <c r="G28" s="441" t="s">
        <v>254</v>
      </c>
      <c r="H28" s="439">
        <v>1053145266</v>
      </c>
      <c r="I28" s="440">
        <v>56.61</v>
      </c>
      <c r="J28" s="441" t="s">
        <v>330</v>
      </c>
      <c r="K28" s="461">
        <f t="shared" si="0"/>
        <v>0</v>
      </c>
      <c r="L28" s="461"/>
      <c r="M28" s="461"/>
    </row>
    <row r="29" spans="1:14" x14ac:dyDescent="0.25">
      <c r="A29" s="441">
        <v>1047</v>
      </c>
      <c r="B29" s="439">
        <v>7464135438</v>
      </c>
      <c r="C29" s="440">
        <v>2292.73</v>
      </c>
      <c r="D29" s="441" t="s">
        <v>329</v>
      </c>
      <c r="G29" s="441" t="s">
        <v>194</v>
      </c>
      <c r="H29" s="439">
        <v>7464135438</v>
      </c>
      <c r="I29" s="440">
        <v>2270.0700000000002</v>
      </c>
      <c r="J29" s="441" t="s">
        <v>329</v>
      </c>
      <c r="K29" s="461">
        <f t="shared" si="0"/>
        <v>0</v>
      </c>
      <c r="L29" s="461"/>
      <c r="M29" s="461"/>
    </row>
    <row r="30" spans="1:14" x14ac:dyDescent="0.25">
      <c r="A30" s="441">
        <v>1048</v>
      </c>
      <c r="B30" s="439">
        <v>0</v>
      </c>
      <c r="C30" s="440">
        <v>0</v>
      </c>
      <c r="D30" s="441" t="s">
        <v>329</v>
      </c>
      <c r="G30" s="441" t="s">
        <v>195</v>
      </c>
      <c r="H30" s="439">
        <v>0</v>
      </c>
      <c r="I30" s="440">
        <v>0</v>
      </c>
      <c r="J30" s="441" t="s">
        <v>329</v>
      </c>
      <c r="K30" s="461">
        <f t="shared" si="0"/>
        <v>0</v>
      </c>
      <c r="L30" s="461"/>
      <c r="M30" s="461"/>
      <c r="N30" s="461"/>
    </row>
    <row r="31" spans="1:14" x14ac:dyDescent="0.25">
      <c r="A31" s="441">
        <v>1049</v>
      </c>
      <c r="B31" s="439">
        <v>0</v>
      </c>
      <c r="C31" s="440">
        <v>0</v>
      </c>
      <c r="D31" s="441" t="s">
        <v>329</v>
      </c>
      <c r="G31" s="441" t="s">
        <v>250</v>
      </c>
      <c r="H31" s="439">
        <v>0</v>
      </c>
      <c r="I31" s="440">
        <v>0</v>
      </c>
      <c r="J31" s="441" t="s">
        <v>329</v>
      </c>
      <c r="K31" s="461">
        <f t="shared" si="0"/>
        <v>0</v>
      </c>
      <c r="L31" s="461"/>
      <c r="M31" s="461"/>
      <c r="N31" s="461"/>
    </row>
    <row r="32" spans="1:14" x14ac:dyDescent="0.25">
      <c r="A32" s="441">
        <v>1051</v>
      </c>
      <c r="B32" s="439">
        <v>7664063574</v>
      </c>
      <c r="C32" s="440">
        <v>2216</v>
      </c>
      <c r="D32" s="441" t="s">
        <v>330</v>
      </c>
      <c r="G32" s="441" t="s">
        <v>196</v>
      </c>
      <c r="H32" s="439">
        <v>7664063574</v>
      </c>
      <c r="I32" s="440">
        <v>1121.18</v>
      </c>
      <c r="J32" s="441" t="s">
        <v>329</v>
      </c>
      <c r="K32" s="461">
        <f t="shared" si="0"/>
        <v>0</v>
      </c>
      <c r="L32" s="461"/>
      <c r="M32" s="461"/>
    </row>
    <row r="33" spans="1:14" x14ac:dyDescent="0.25">
      <c r="A33" s="441">
        <v>1052</v>
      </c>
      <c r="B33" s="439">
        <v>9165937856</v>
      </c>
      <c r="C33" s="440">
        <v>1340.89</v>
      </c>
      <c r="D33" s="441" t="s">
        <v>329</v>
      </c>
      <c r="G33" s="441" t="s">
        <v>251</v>
      </c>
      <c r="H33" s="439">
        <v>9165937856</v>
      </c>
      <c r="I33" s="440">
        <v>1340.89</v>
      </c>
      <c r="J33" s="441" t="s">
        <v>329</v>
      </c>
      <c r="K33" s="461">
        <f t="shared" si="0"/>
        <v>0</v>
      </c>
      <c r="L33" s="461"/>
      <c r="M33" s="461"/>
    </row>
    <row r="34" spans="1:14" x14ac:dyDescent="0.25">
      <c r="A34" s="441">
        <v>1054</v>
      </c>
      <c r="B34" s="439">
        <v>446614272</v>
      </c>
      <c r="C34" s="440">
        <v>22.94</v>
      </c>
      <c r="D34" s="441" t="s">
        <v>330</v>
      </c>
      <c r="G34" s="441" t="s">
        <v>298</v>
      </c>
      <c r="H34" s="439">
        <v>446614272</v>
      </c>
      <c r="I34" s="440">
        <v>22.94</v>
      </c>
      <c r="J34" s="441" t="s">
        <v>330</v>
      </c>
      <c r="K34" s="461">
        <f t="shared" si="0"/>
        <v>0</v>
      </c>
      <c r="L34" s="461"/>
      <c r="M34" s="461"/>
    </row>
    <row r="35" spans="1:14" x14ac:dyDescent="0.25">
      <c r="A35" s="441">
        <v>1072</v>
      </c>
      <c r="B35" s="439">
        <v>13252598184</v>
      </c>
      <c r="C35" s="440">
        <v>827.89</v>
      </c>
      <c r="D35" s="441" t="s">
        <v>330</v>
      </c>
      <c r="G35" s="441" t="s">
        <v>289</v>
      </c>
      <c r="H35" s="439">
        <v>13252598184</v>
      </c>
      <c r="I35" s="440">
        <v>827.89</v>
      </c>
      <c r="J35" s="441" t="s">
        <v>330</v>
      </c>
      <c r="K35" s="461">
        <f t="shared" si="0"/>
        <v>0</v>
      </c>
      <c r="L35" s="461"/>
      <c r="M35" s="461"/>
    </row>
    <row r="36" spans="1:14" x14ac:dyDescent="0.25">
      <c r="A36" s="441">
        <v>1077</v>
      </c>
      <c r="B36" s="439">
        <v>1460004248</v>
      </c>
      <c r="C36" s="440">
        <v>78.48</v>
      </c>
      <c r="D36" s="441" t="s">
        <v>330</v>
      </c>
      <c r="G36" s="441" t="s">
        <v>197</v>
      </c>
      <c r="H36" s="439">
        <v>1460004248</v>
      </c>
      <c r="I36" s="440">
        <v>78.48</v>
      </c>
      <c r="J36" s="441" t="s">
        <v>330</v>
      </c>
      <c r="K36" s="461">
        <f t="shared" si="0"/>
        <v>0</v>
      </c>
      <c r="L36" s="461"/>
      <c r="M36" s="461"/>
    </row>
    <row r="37" spans="1:14" x14ac:dyDescent="0.25">
      <c r="A37" s="441" t="s">
        <v>338</v>
      </c>
      <c r="B37" s="439">
        <v>1428564300</v>
      </c>
      <c r="C37" s="440">
        <v>77</v>
      </c>
      <c r="D37" s="441" t="s">
        <v>330</v>
      </c>
      <c r="G37" s="441" t="s">
        <v>279</v>
      </c>
      <c r="H37" s="439">
        <v>1428564300</v>
      </c>
      <c r="I37" s="440">
        <v>77</v>
      </c>
      <c r="J37" s="441" t="s">
        <v>330</v>
      </c>
      <c r="K37" s="461">
        <f t="shared" si="0"/>
        <v>0</v>
      </c>
      <c r="L37" s="461"/>
      <c r="M37" s="461"/>
    </row>
    <row r="38" spans="1:14" x14ac:dyDescent="0.25">
      <c r="A38" s="441" t="s">
        <v>339</v>
      </c>
      <c r="B38" s="439">
        <v>3729629360</v>
      </c>
      <c r="C38" s="440">
        <v>232.99</v>
      </c>
      <c r="D38" s="441" t="s">
        <v>330</v>
      </c>
      <c r="G38" s="441" t="s">
        <v>312</v>
      </c>
      <c r="H38" s="439">
        <v>3729629360</v>
      </c>
      <c r="I38" s="440">
        <v>232.99</v>
      </c>
      <c r="J38" s="441" t="s">
        <v>330</v>
      </c>
      <c r="K38" s="461">
        <f t="shared" si="0"/>
        <v>0</v>
      </c>
      <c r="L38" s="461"/>
      <c r="M38" s="461"/>
    </row>
    <row r="39" spans="1:14" x14ac:dyDescent="0.25">
      <c r="A39" s="441">
        <v>1081</v>
      </c>
      <c r="B39" s="439">
        <v>1742435967</v>
      </c>
      <c r="C39" s="440">
        <v>109.92</v>
      </c>
      <c r="D39" s="441" t="s">
        <v>329</v>
      </c>
      <c r="G39" s="441" t="s">
        <v>198</v>
      </c>
      <c r="H39" s="439">
        <v>1742435967</v>
      </c>
      <c r="I39" s="440">
        <v>108.85</v>
      </c>
      <c r="J39" s="441" t="s">
        <v>329</v>
      </c>
      <c r="K39" s="461">
        <f t="shared" si="0"/>
        <v>0</v>
      </c>
      <c r="L39" s="461"/>
      <c r="M39" s="461"/>
    </row>
    <row r="40" spans="1:14" x14ac:dyDescent="0.25">
      <c r="A40" s="441" t="s">
        <v>340</v>
      </c>
      <c r="B40" s="439">
        <v>1826316206</v>
      </c>
      <c r="C40" s="440">
        <v>114.09</v>
      </c>
      <c r="D40" s="441" t="s">
        <v>330</v>
      </c>
      <c r="G40" s="441" t="s">
        <v>252</v>
      </c>
      <c r="H40" s="439">
        <v>1826316206</v>
      </c>
      <c r="I40" s="440">
        <v>114.09</v>
      </c>
      <c r="J40" s="441" t="s">
        <v>330</v>
      </c>
      <c r="K40" s="461">
        <f t="shared" si="0"/>
        <v>0</v>
      </c>
      <c r="L40" s="461"/>
      <c r="M40" s="461"/>
    </row>
    <row r="41" spans="1:14" x14ac:dyDescent="0.25">
      <c r="A41" s="441">
        <v>1082</v>
      </c>
      <c r="B41" s="439">
        <v>1632826623</v>
      </c>
      <c r="C41" s="440">
        <v>80.66</v>
      </c>
      <c r="D41" s="441" t="s">
        <v>329</v>
      </c>
      <c r="G41" s="441" t="s">
        <v>199</v>
      </c>
      <c r="H41" s="439">
        <v>1632826623</v>
      </c>
      <c r="I41" s="440">
        <v>80.3</v>
      </c>
      <c r="J41" s="441" t="s">
        <v>329</v>
      </c>
      <c r="K41" s="461">
        <f t="shared" si="0"/>
        <v>0</v>
      </c>
      <c r="L41" s="461"/>
      <c r="M41" s="461"/>
    </row>
    <row r="42" spans="1:14" x14ac:dyDescent="0.25">
      <c r="A42" s="441">
        <v>1083</v>
      </c>
      <c r="B42" s="439">
        <v>1071562751</v>
      </c>
      <c r="C42" s="440">
        <v>82.85</v>
      </c>
      <c r="D42" s="441" t="s">
        <v>329</v>
      </c>
      <c r="G42" s="441" t="s">
        <v>200</v>
      </c>
      <c r="H42" s="439">
        <v>1071562751</v>
      </c>
      <c r="I42" s="440">
        <v>82.56</v>
      </c>
      <c r="J42" s="441" t="s">
        <v>329</v>
      </c>
      <c r="K42" s="461">
        <f t="shared" si="0"/>
        <v>0</v>
      </c>
      <c r="L42" s="461"/>
      <c r="M42" s="461"/>
    </row>
    <row r="43" spans="1:14" x14ac:dyDescent="0.25">
      <c r="A43" s="441">
        <v>1084</v>
      </c>
      <c r="B43" s="439">
        <v>618458879</v>
      </c>
      <c r="C43" s="440">
        <v>47.65</v>
      </c>
      <c r="D43" s="441" t="s">
        <v>330</v>
      </c>
      <c r="G43" s="441" t="s">
        <v>201</v>
      </c>
      <c r="H43" s="439">
        <v>618458879</v>
      </c>
      <c r="I43" s="440">
        <v>47.65</v>
      </c>
      <c r="J43" s="441" t="s">
        <v>330</v>
      </c>
      <c r="K43" s="461">
        <f t="shared" si="0"/>
        <v>0</v>
      </c>
      <c r="L43" s="461"/>
      <c r="M43" s="461"/>
    </row>
    <row r="44" spans="1:14" x14ac:dyDescent="0.25">
      <c r="A44" s="441">
        <v>1086</v>
      </c>
      <c r="B44" s="439">
        <v>2327036440</v>
      </c>
      <c r="C44" s="440">
        <v>145.37</v>
      </c>
      <c r="D44" s="441" t="s">
        <v>330</v>
      </c>
      <c r="G44" s="441" t="s">
        <v>202</v>
      </c>
      <c r="H44" s="439">
        <v>2327036440</v>
      </c>
      <c r="I44" s="440">
        <v>145.37</v>
      </c>
      <c r="J44" s="441" t="s">
        <v>330</v>
      </c>
      <c r="K44" s="461">
        <f t="shared" si="0"/>
        <v>0</v>
      </c>
      <c r="L44" s="461"/>
      <c r="M44" s="461"/>
    </row>
    <row r="45" spans="1:14" x14ac:dyDescent="0.25">
      <c r="A45" s="441">
        <v>1095</v>
      </c>
      <c r="B45" s="439">
        <v>1995551998</v>
      </c>
      <c r="C45" s="440">
        <v>153.75</v>
      </c>
      <c r="D45" s="441" t="s">
        <v>329</v>
      </c>
      <c r="G45" s="441" t="s">
        <v>203</v>
      </c>
      <c r="H45" s="439">
        <v>1995551998</v>
      </c>
      <c r="I45" s="440">
        <v>153.75</v>
      </c>
      <c r="J45" s="441" t="s">
        <v>329</v>
      </c>
      <c r="K45" s="461">
        <f t="shared" si="0"/>
        <v>0</v>
      </c>
      <c r="L45" s="461"/>
      <c r="M45" s="461"/>
    </row>
    <row r="46" spans="1:14" x14ac:dyDescent="0.25">
      <c r="A46" s="441">
        <v>2003</v>
      </c>
      <c r="B46" s="439">
        <v>1298335333</v>
      </c>
      <c r="C46" s="440">
        <v>83.36</v>
      </c>
      <c r="D46" s="441" t="s">
        <v>330</v>
      </c>
      <c r="G46" s="441" t="s">
        <v>321</v>
      </c>
      <c r="H46" s="439">
        <v>1298335333</v>
      </c>
      <c r="I46" s="440">
        <v>83.36</v>
      </c>
      <c r="J46" s="441" t="s">
        <v>330</v>
      </c>
      <c r="K46" s="461">
        <f t="shared" si="0"/>
        <v>0</v>
      </c>
      <c r="L46" s="461"/>
      <c r="M46" s="461"/>
      <c r="N46" s="461"/>
    </row>
    <row r="47" spans="1:14" x14ac:dyDescent="0.25">
      <c r="A47" s="441">
        <v>2006</v>
      </c>
      <c r="B47" s="439">
        <v>1403155352</v>
      </c>
      <c r="C47" s="440">
        <v>90.01</v>
      </c>
      <c r="D47" s="441" t="s">
        <v>329</v>
      </c>
      <c r="G47" s="441" t="s">
        <v>317</v>
      </c>
      <c r="H47" s="439">
        <v>1403155352</v>
      </c>
      <c r="I47" s="440">
        <v>90.09</v>
      </c>
      <c r="J47" s="441" t="s">
        <v>329</v>
      </c>
      <c r="K47" s="461">
        <f t="shared" si="0"/>
        <v>0</v>
      </c>
      <c r="N47" s="461"/>
    </row>
    <row r="48" spans="1:14" x14ac:dyDescent="0.25">
      <c r="A48" s="475">
        <v>2007</v>
      </c>
      <c r="B48" s="476">
        <v>27540000</v>
      </c>
      <c r="C48" s="477">
        <v>91.71</v>
      </c>
      <c r="D48" s="475" t="s">
        <v>330</v>
      </c>
      <c r="E48" s="478"/>
      <c r="F48" s="478"/>
      <c r="G48" s="475" t="s">
        <v>208</v>
      </c>
      <c r="H48" s="476">
        <v>1429788671</v>
      </c>
      <c r="I48" s="477">
        <v>91.8</v>
      </c>
      <c r="J48" s="475" t="s">
        <v>329</v>
      </c>
      <c r="K48" s="479">
        <f t="shared" si="0"/>
        <v>1402248671</v>
      </c>
    </row>
    <row r="49" spans="1:11" x14ac:dyDescent="0.25">
      <c r="A49" s="441">
        <v>2008</v>
      </c>
      <c r="B49" s="439">
        <v>1485858815</v>
      </c>
      <c r="C49" s="440">
        <v>95.35</v>
      </c>
      <c r="D49" s="441" t="s">
        <v>329</v>
      </c>
      <c r="G49" s="441" t="s">
        <v>209</v>
      </c>
      <c r="H49" s="439">
        <v>1485858815</v>
      </c>
      <c r="I49" s="440">
        <v>95.4</v>
      </c>
      <c r="J49" s="441" t="s">
        <v>329</v>
      </c>
      <c r="K49" s="461">
        <f t="shared" si="0"/>
        <v>0</v>
      </c>
    </row>
    <row r="50" spans="1:11" x14ac:dyDescent="0.25">
      <c r="A50" s="441">
        <v>2009</v>
      </c>
      <c r="B50" s="439">
        <v>1565914520</v>
      </c>
      <c r="C50" s="440">
        <v>100.54</v>
      </c>
      <c r="D50" s="441" t="s">
        <v>330</v>
      </c>
      <c r="G50" s="441" t="s">
        <v>210</v>
      </c>
      <c r="H50" s="439">
        <v>1565914520</v>
      </c>
      <c r="I50" s="440">
        <v>100.54</v>
      </c>
      <c r="J50" s="441" t="s">
        <v>330</v>
      </c>
      <c r="K50" s="461">
        <f t="shared" si="0"/>
        <v>0</v>
      </c>
    </row>
    <row r="51" spans="1:11" x14ac:dyDescent="0.25">
      <c r="A51" s="441">
        <v>2012</v>
      </c>
      <c r="B51" s="439">
        <v>782438092</v>
      </c>
      <c r="C51" s="440">
        <v>43.06</v>
      </c>
      <c r="D51" s="441" t="s">
        <v>330</v>
      </c>
      <c r="G51" s="441" t="s">
        <v>295</v>
      </c>
      <c r="H51" s="439">
        <v>782438092</v>
      </c>
      <c r="I51" s="440">
        <v>43.06</v>
      </c>
      <c r="J51" s="441" t="s">
        <v>330</v>
      </c>
      <c r="K51" s="461">
        <f t="shared" si="0"/>
        <v>0</v>
      </c>
    </row>
    <row r="52" spans="1:11" x14ac:dyDescent="0.25">
      <c r="A52" s="441">
        <v>2013</v>
      </c>
      <c r="B52" s="439">
        <v>7350406496</v>
      </c>
      <c r="C52" s="440">
        <v>943.76</v>
      </c>
      <c r="D52" s="441" t="s">
        <v>329</v>
      </c>
      <c r="G52" s="441" t="s">
        <v>211</v>
      </c>
      <c r="H52" s="439">
        <v>7350406496</v>
      </c>
      <c r="I52" s="440">
        <v>943.87</v>
      </c>
      <c r="J52" s="441" t="s">
        <v>329</v>
      </c>
      <c r="K52" s="461">
        <f t="shared" si="0"/>
        <v>0</v>
      </c>
    </row>
    <row r="53" spans="1:11" x14ac:dyDescent="0.25">
      <c r="A53" s="441">
        <v>2014</v>
      </c>
      <c r="B53" s="439">
        <v>3389595952</v>
      </c>
      <c r="C53" s="440">
        <v>435.26</v>
      </c>
      <c r="D53" s="441" t="s">
        <v>330</v>
      </c>
      <c r="G53" s="441" t="s">
        <v>212</v>
      </c>
      <c r="H53" s="439">
        <v>3389595952</v>
      </c>
      <c r="I53" s="440">
        <v>435.26</v>
      </c>
      <c r="J53" s="441" t="s">
        <v>330</v>
      </c>
      <c r="K53" s="461">
        <f t="shared" si="0"/>
        <v>0</v>
      </c>
    </row>
    <row r="54" spans="1:11" x14ac:dyDescent="0.25">
      <c r="A54" s="441">
        <v>2023</v>
      </c>
      <c r="B54" s="439">
        <v>1067175781</v>
      </c>
      <c r="C54" s="440">
        <v>58.73</v>
      </c>
      <c r="D54" s="441" t="s">
        <v>330</v>
      </c>
      <c r="G54" s="441" t="s">
        <v>319</v>
      </c>
      <c r="H54" s="439">
        <v>1067175781</v>
      </c>
      <c r="I54" s="440">
        <v>58.73</v>
      </c>
      <c r="J54" s="441" t="s">
        <v>330</v>
      </c>
      <c r="K54" s="461">
        <f t="shared" si="0"/>
        <v>0</v>
      </c>
    </row>
    <row r="55" spans="1:11" x14ac:dyDescent="0.25">
      <c r="A55" s="441">
        <v>2025</v>
      </c>
      <c r="B55" s="439">
        <v>1519288907</v>
      </c>
      <c r="C55" s="440">
        <v>94.91</v>
      </c>
      <c r="D55" s="441" t="s">
        <v>330</v>
      </c>
      <c r="G55" s="441" t="s">
        <v>294</v>
      </c>
      <c r="H55" s="439">
        <v>1519288907</v>
      </c>
      <c r="I55" s="440">
        <v>94.91</v>
      </c>
      <c r="J55" s="441" t="s">
        <v>330</v>
      </c>
      <c r="K55" s="461">
        <f t="shared" si="0"/>
        <v>0</v>
      </c>
    </row>
    <row r="56" spans="1:11" x14ac:dyDescent="0.25">
      <c r="A56" s="441">
        <v>2037</v>
      </c>
      <c r="B56" s="439">
        <v>1361613260</v>
      </c>
      <c r="C56" s="440">
        <v>84.78</v>
      </c>
      <c r="D56" s="441" t="s">
        <v>330</v>
      </c>
      <c r="G56" s="441" t="s">
        <v>213</v>
      </c>
      <c r="H56" s="439">
        <v>1361613260</v>
      </c>
      <c r="I56" s="440">
        <v>84.78</v>
      </c>
      <c r="J56" s="441" t="s">
        <v>330</v>
      </c>
      <c r="K56" s="461">
        <f t="shared" si="0"/>
        <v>0</v>
      </c>
    </row>
    <row r="57" spans="1:11" x14ac:dyDescent="0.25">
      <c r="A57" s="441">
        <v>2038</v>
      </c>
      <c r="B57" s="439">
        <v>1310795365</v>
      </c>
      <c r="C57" s="440">
        <v>84.16</v>
      </c>
      <c r="D57" s="441" t="s">
        <v>330</v>
      </c>
      <c r="G57" s="441" t="s">
        <v>214</v>
      </c>
      <c r="H57" s="439">
        <v>1310795365</v>
      </c>
      <c r="I57" s="440">
        <v>84.16</v>
      </c>
      <c r="J57" s="441" t="s">
        <v>330</v>
      </c>
      <c r="K57" s="461">
        <f t="shared" si="0"/>
        <v>0</v>
      </c>
    </row>
    <row r="58" spans="1:11" x14ac:dyDescent="0.25">
      <c r="A58" s="441">
        <v>2045</v>
      </c>
      <c r="B58" s="439">
        <v>5476464410</v>
      </c>
      <c r="C58" s="440">
        <v>1758.32</v>
      </c>
      <c r="D58" s="441" t="s">
        <v>329</v>
      </c>
      <c r="G58" s="441" t="s">
        <v>215</v>
      </c>
      <c r="H58" s="439">
        <v>5476464410</v>
      </c>
      <c r="I58" s="440">
        <v>1758.09</v>
      </c>
      <c r="J58" s="441" t="s">
        <v>329</v>
      </c>
      <c r="K58" s="461">
        <f t="shared" si="0"/>
        <v>0</v>
      </c>
    </row>
    <row r="59" spans="1:11" x14ac:dyDescent="0.25">
      <c r="A59" s="441">
        <v>2049</v>
      </c>
      <c r="B59" s="439">
        <v>3169364887</v>
      </c>
      <c r="C59" s="440">
        <v>408.55</v>
      </c>
      <c r="D59" s="441" t="s">
        <v>329</v>
      </c>
      <c r="G59" s="441" t="s">
        <v>231</v>
      </c>
      <c r="H59" s="439">
        <v>3169364887</v>
      </c>
      <c r="I59" s="440">
        <v>406.98</v>
      </c>
      <c r="J59" s="441" t="s">
        <v>329</v>
      </c>
      <c r="K59" s="461">
        <f t="shared" si="0"/>
        <v>0</v>
      </c>
    </row>
    <row r="60" spans="1:11" x14ac:dyDescent="0.25">
      <c r="A60" s="441" t="s">
        <v>341</v>
      </c>
      <c r="B60" s="439">
        <v>390859955</v>
      </c>
      <c r="C60" s="440">
        <v>21.01</v>
      </c>
      <c r="D60" s="441" t="s">
        <v>330</v>
      </c>
      <c r="G60" s="441" t="s">
        <v>320</v>
      </c>
      <c r="H60" s="439">
        <v>390859955</v>
      </c>
      <c r="I60" s="440">
        <v>21.01</v>
      </c>
      <c r="J60" s="441" t="s">
        <v>330</v>
      </c>
      <c r="K60" s="461">
        <f t="shared" si="0"/>
        <v>0</v>
      </c>
    </row>
    <row r="61" spans="1:11" x14ac:dyDescent="0.25">
      <c r="A61" s="441">
        <v>2054</v>
      </c>
      <c r="B61" s="439">
        <v>958639385</v>
      </c>
      <c r="C61" s="440">
        <v>51.53</v>
      </c>
      <c r="D61" s="441" t="s">
        <v>330</v>
      </c>
      <c r="G61" s="441" t="s">
        <v>299</v>
      </c>
      <c r="H61" s="439">
        <v>958639385</v>
      </c>
      <c r="I61" s="440">
        <v>51.53</v>
      </c>
      <c r="J61" s="441" t="s">
        <v>330</v>
      </c>
      <c r="K61" s="461">
        <f t="shared" si="0"/>
        <v>0</v>
      </c>
    </row>
    <row r="62" spans="1:11" x14ac:dyDescent="0.25">
      <c r="A62" s="441">
        <v>2057</v>
      </c>
      <c r="B62" s="439">
        <v>1620141618</v>
      </c>
      <c r="C62" s="440">
        <v>96.02</v>
      </c>
      <c r="D62" s="441" t="s">
        <v>330</v>
      </c>
      <c r="G62" s="441" t="s">
        <v>270</v>
      </c>
      <c r="H62" s="439">
        <v>1620141618</v>
      </c>
      <c r="I62" s="440">
        <v>96.02</v>
      </c>
      <c r="J62" s="441" t="s">
        <v>330</v>
      </c>
      <c r="K62" s="461">
        <f t="shared" si="0"/>
        <v>0</v>
      </c>
    </row>
    <row r="63" spans="1:11" x14ac:dyDescent="0.25">
      <c r="A63" s="441">
        <v>2059</v>
      </c>
      <c r="B63" s="439">
        <v>1302224767</v>
      </c>
      <c r="C63" s="440">
        <v>81.58</v>
      </c>
      <c r="D63" s="441" t="s">
        <v>330</v>
      </c>
      <c r="G63" s="441" t="s">
        <v>216</v>
      </c>
      <c r="H63" s="439">
        <v>1302224767</v>
      </c>
      <c r="I63" s="440">
        <v>81.58</v>
      </c>
      <c r="J63" s="441" t="s">
        <v>330</v>
      </c>
      <c r="K63" s="461">
        <f t="shared" si="0"/>
        <v>0</v>
      </c>
    </row>
    <row r="64" spans="1:11" x14ac:dyDescent="0.25">
      <c r="A64" s="441">
        <v>2061</v>
      </c>
      <c r="B64" s="439">
        <v>3240400048</v>
      </c>
      <c r="C64" s="440">
        <v>258.08999999999997</v>
      </c>
      <c r="D64" s="441" t="s">
        <v>329</v>
      </c>
      <c r="G64" s="441" t="s">
        <v>217</v>
      </c>
      <c r="H64" s="439">
        <v>3240400048</v>
      </c>
      <c r="I64" s="440">
        <v>258.27</v>
      </c>
      <c r="J64" s="441" t="s">
        <v>329</v>
      </c>
      <c r="K64" s="461">
        <f t="shared" si="0"/>
        <v>0</v>
      </c>
    </row>
    <row r="65" spans="1:11" x14ac:dyDescent="0.25">
      <c r="A65" s="441">
        <v>2068</v>
      </c>
      <c r="B65" s="439">
        <v>5018623996</v>
      </c>
      <c r="C65" s="440">
        <v>400.06</v>
      </c>
      <c r="D65" s="441" t="s">
        <v>329</v>
      </c>
      <c r="G65" s="441" t="s">
        <v>218</v>
      </c>
      <c r="H65" s="439">
        <v>5018623996</v>
      </c>
      <c r="I65" s="440">
        <v>400</v>
      </c>
      <c r="J65" s="441" t="s">
        <v>329</v>
      </c>
      <c r="K65" s="461">
        <f t="shared" si="0"/>
        <v>0</v>
      </c>
    </row>
    <row r="66" spans="1:11" x14ac:dyDescent="0.25">
      <c r="A66" s="441">
        <v>2069</v>
      </c>
      <c r="B66" s="439">
        <v>786435686</v>
      </c>
      <c r="C66" s="440">
        <v>43.15</v>
      </c>
      <c r="D66" s="441" t="s">
        <v>330</v>
      </c>
      <c r="G66" s="441" t="s">
        <v>219</v>
      </c>
      <c r="H66" s="439">
        <v>786435686</v>
      </c>
      <c r="I66" s="440">
        <v>43.28</v>
      </c>
      <c r="J66" s="441" t="s">
        <v>329</v>
      </c>
      <c r="K66" s="461">
        <f t="shared" si="0"/>
        <v>0</v>
      </c>
    </row>
    <row r="67" spans="1:11" x14ac:dyDescent="0.25">
      <c r="A67" s="441">
        <v>2070</v>
      </c>
      <c r="B67" s="439">
        <v>766447718</v>
      </c>
      <c r="C67" s="440">
        <v>42.09</v>
      </c>
      <c r="D67" s="441" t="s">
        <v>330</v>
      </c>
      <c r="G67" s="441" t="s">
        <v>220</v>
      </c>
      <c r="H67" s="439">
        <v>766447718</v>
      </c>
      <c r="I67" s="440">
        <v>42.09</v>
      </c>
      <c r="J67" s="441" t="s">
        <v>330</v>
      </c>
      <c r="K67" s="461">
        <f t="shared" ref="K67:K130" si="1">+H67-B67</f>
        <v>0</v>
      </c>
    </row>
    <row r="68" spans="1:11" x14ac:dyDescent="0.25">
      <c r="A68" s="441">
        <v>2071</v>
      </c>
      <c r="B68" s="439">
        <v>623564031</v>
      </c>
      <c r="C68" s="440">
        <v>41.19</v>
      </c>
      <c r="D68" s="441" t="s">
        <v>330</v>
      </c>
      <c r="G68" s="441" t="s">
        <v>313</v>
      </c>
      <c r="H68" s="439">
        <v>623564031</v>
      </c>
      <c r="I68" s="440">
        <v>41.19</v>
      </c>
      <c r="J68" s="441" t="s">
        <v>330</v>
      </c>
      <c r="K68" s="461">
        <f t="shared" si="1"/>
        <v>0</v>
      </c>
    </row>
    <row r="69" spans="1:11" x14ac:dyDescent="0.25">
      <c r="A69" s="441">
        <v>2072</v>
      </c>
      <c r="B69" s="439">
        <v>666650649</v>
      </c>
      <c r="C69" s="440">
        <v>39.51</v>
      </c>
      <c r="D69" s="441" t="s">
        <v>330</v>
      </c>
      <c r="G69" s="441" t="s">
        <v>314</v>
      </c>
      <c r="H69" s="439">
        <v>666650649</v>
      </c>
      <c r="I69" s="440">
        <v>39.51</v>
      </c>
      <c r="J69" s="441" t="s">
        <v>330</v>
      </c>
      <c r="K69" s="461">
        <f t="shared" si="1"/>
        <v>0</v>
      </c>
    </row>
    <row r="70" spans="1:11" x14ac:dyDescent="0.25">
      <c r="A70" s="441">
        <v>2073</v>
      </c>
      <c r="B70" s="439">
        <v>636448051</v>
      </c>
      <c r="C70" s="440">
        <v>37.72</v>
      </c>
      <c r="D70" s="441" t="s">
        <v>330</v>
      </c>
      <c r="G70" s="441" t="s">
        <v>315</v>
      </c>
      <c r="H70" s="439">
        <v>636448051</v>
      </c>
      <c r="I70" s="440">
        <v>37.72</v>
      </c>
      <c r="J70" s="441" t="s">
        <v>330</v>
      </c>
      <c r="K70" s="461">
        <f t="shared" si="1"/>
        <v>0</v>
      </c>
    </row>
    <row r="71" spans="1:11" x14ac:dyDescent="0.25">
      <c r="A71" s="441">
        <v>2074</v>
      </c>
      <c r="B71" s="439">
        <v>976079103</v>
      </c>
      <c r="C71" s="440">
        <v>64.459999999999994</v>
      </c>
      <c r="D71" s="441" t="s">
        <v>330</v>
      </c>
      <c r="G71" s="441" t="s">
        <v>316</v>
      </c>
      <c r="H71" s="439">
        <v>976079103</v>
      </c>
      <c r="I71" s="440">
        <v>64.459999999999994</v>
      </c>
      <c r="J71" s="441" t="s">
        <v>330</v>
      </c>
      <c r="K71" s="461">
        <f t="shared" si="1"/>
        <v>0</v>
      </c>
    </row>
    <row r="72" spans="1:11" x14ac:dyDescent="0.25">
      <c r="A72" s="441">
        <v>2075</v>
      </c>
      <c r="B72" s="439">
        <v>1250701669</v>
      </c>
      <c r="C72" s="440">
        <v>68.83</v>
      </c>
      <c r="D72" s="441" t="s">
        <v>330</v>
      </c>
      <c r="G72" s="441" t="s">
        <v>248</v>
      </c>
      <c r="H72" s="439">
        <v>1250701669</v>
      </c>
      <c r="I72" s="440">
        <v>68.83</v>
      </c>
      <c r="J72" s="441" t="s">
        <v>330</v>
      </c>
      <c r="K72" s="461">
        <f t="shared" si="1"/>
        <v>0</v>
      </c>
    </row>
    <row r="73" spans="1:11" x14ac:dyDescent="0.25">
      <c r="A73" s="441">
        <v>2076</v>
      </c>
      <c r="B73" s="439">
        <v>1191282892</v>
      </c>
      <c r="C73" s="440">
        <v>65.510000000000005</v>
      </c>
      <c r="D73" s="441" t="s">
        <v>330</v>
      </c>
      <c r="G73" s="441" t="s">
        <v>310</v>
      </c>
      <c r="H73" s="439">
        <v>1191282892</v>
      </c>
      <c r="I73" s="440">
        <v>65.510000000000005</v>
      </c>
      <c r="J73" s="441" t="s">
        <v>330</v>
      </c>
      <c r="K73" s="461">
        <f t="shared" si="1"/>
        <v>0</v>
      </c>
    </row>
    <row r="74" spans="1:11" x14ac:dyDescent="0.25">
      <c r="A74" s="441" t="s">
        <v>342</v>
      </c>
      <c r="B74" s="439">
        <v>2491370417</v>
      </c>
      <c r="C74" s="440">
        <v>198.42</v>
      </c>
      <c r="D74" s="441" t="s">
        <v>330</v>
      </c>
      <c r="G74" s="441" t="s">
        <v>304</v>
      </c>
      <c r="H74" s="439">
        <v>2491370417</v>
      </c>
      <c r="I74" s="440">
        <v>198.42</v>
      </c>
      <c r="J74" s="441" t="s">
        <v>330</v>
      </c>
      <c r="K74" s="461">
        <f t="shared" si="1"/>
        <v>0</v>
      </c>
    </row>
    <row r="75" spans="1:11" x14ac:dyDescent="0.25">
      <c r="A75" s="441">
        <v>2082</v>
      </c>
      <c r="B75" s="439">
        <v>1124362137</v>
      </c>
      <c r="C75" s="440">
        <v>72.19</v>
      </c>
      <c r="D75" s="441" t="s">
        <v>330</v>
      </c>
      <c r="G75" s="441" t="s">
        <v>318</v>
      </c>
      <c r="H75" s="439">
        <v>1124362137</v>
      </c>
      <c r="I75" s="440">
        <v>72.19</v>
      </c>
      <c r="J75" s="441" t="s">
        <v>330</v>
      </c>
      <c r="K75" s="461">
        <f t="shared" si="1"/>
        <v>0</v>
      </c>
    </row>
    <row r="76" spans="1:11" x14ac:dyDescent="0.25">
      <c r="A76" s="441">
        <v>2086</v>
      </c>
      <c r="B76" s="439">
        <v>982006271</v>
      </c>
      <c r="C76" s="440">
        <v>63.05</v>
      </c>
      <c r="D76" s="441" t="s">
        <v>330</v>
      </c>
      <c r="G76" s="441" t="s">
        <v>301</v>
      </c>
      <c r="H76" s="439">
        <v>982006271</v>
      </c>
      <c r="I76" s="440">
        <v>63.05</v>
      </c>
      <c r="J76" s="441" t="s">
        <v>330</v>
      </c>
      <c r="K76" s="461">
        <f t="shared" si="1"/>
        <v>0</v>
      </c>
    </row>
    <row r="77" spans="1:11" x14ac:dyDescent="0.25">
      <c r="A77" s="441">
        <v>2087</v>
      </c>
      <c r="B77" s="439">
        <v>1012533350</v>
      </c>
      <c r="C77" s="440">
        <v>65.010000000000005</v>
      </c>
      <c r="D77" s="441" t="s">
        <v>330</v>
      </c>
      <c r="G77" s="441" t="s">
        <v>302</v>
      </c>
      <c r="H77" s="439">
        <v>1012533350</v>
      </c>
      <c r="I77" s="440">
        <v>65.010000000000005</v>
      </c>
      <c r="J77" s="441" t="s">
        <v>330</v>
      </c>
      <c r="K77" s="461">
        <f t="shared" si="1"/>
        <v>0</v>
      </c>
    </row>
    <row r="78" spans="1:11" x14ac:dyDescent="0.25">
      <c r="A78" s="441">
        <v>2093</v>
      </c>
      <c r="B78" s="439">
        <v>1101155327</v>
      </c>
      <c r="C78" s="440">
        <v>70.67</v>
      </c>
      <c r="D78" s="441" t="s">
        <v>330</v>
      </c>
      <c r="G78" s="441" t="s">
        <v>273</v>
      </c>
      <c r="H78" s="439">
        <v>1101155327</v>
      </c>
      <c r="I78" s="440">
        <v>70.67</v>
      </c>
      <c r="J78" s="441" t="s">
        <v>330</v>
      </c>
      <c r="K78" s="461">
        <f t="shared" si="1"/>
        <v>0</v>
      </c>
    </row>
    <row r="79" spans="1:11" x14ac:dyDescent="0.25">
      <c r="A79" s="441">
        <v>2094</v>
      </c>
      <c r="B79" s="439">
        <v>1200368332</v>
      </c>
      <c r="C79" s="440">
        <v>77.08</v>
      </c>
      <c r="D79" s="441" t="s">
        <v>330</v>
      </c>
      <c r="G79" s="441" t="s">
        <v>280</v>
      </c>
      <c r="H79" s="439">
        <v>1200368332</v>
      </c>
      <c r="I79" s="440">
        <v>77.08</v>
      </c>
      <c r="J79" s="441" t="s">
        <v>330</v>
      </c>
      <c r="K79" s="461">
        <f t="shared" si="1"/>
        <v>0</v>
      </c>
    </row>
    <row r="80" spans="1:11" x14ac:dyDescent="0.25">
      <c r="A80" s="441">
        <v>3001</v>
      </c>
      <c r="B80" s="439">
        <v>1029077503</v>
      </c>
      <c r="C80" s="440">
        <v>66.680000000000007</v>
      </c>
      <c r="D80" s="441" t="s">
        <v>329</v>
      </c>
      <c r="G80" s="441" t="s">
        <v>237</v>
      </c>
      <c r="H80" s="439">
        <v>1029077503</v>
      </c>
      <c r="I80" s="440">
        <v>67.959999999999994</v>
      </c>
      <c r="J80" s="441" t="s">
        <v>329</v>
      </c>
      <c r="K80" s="461">
        <f t="shared" si="1"/>
        <v>0</v>
      </c>
    </row>
    <row r="81" spans="1:11" x14ac:dyDescent="0.25">
      <c r="A81" s="441">
        <v>3004</v>
      </c>
      <c r="B81" s="440">
        <v>1259544831</v>
      </c>
      <c r="C81" s="440">
        <v>81.75</v>
      </c>
      <c r="D81" s="441" t="s">
        <v>329</v>
      </c>
      <c r="G81" s="441" t="s">
        <v>179</v>
      </c>
      <c r="H81" s="439">
        <v>1259544831</v>
      </c>
      <c r="I81" s="440">
        <v>83.18</v>
      </c>
      <c r="J81" s="441" t="s">
        <v>329</v>
      </c>
      <c r="K81" s="461">
        <f t="shared" si="1"/>
        <v>0</v>
      </c>
    </row>
    <row r="82" spans="1:11" x14ac:dyDescent="0.25">
      <c r="A82" s="441">
        <v>3005</v>
      </c>
      <c r="B82" s="439">
        <v>1217483570</v>
      </c>
      <c r="C82" s="440">
        <v>87.94</v>
      </c>
      <c r="D82" s="441" t="s">
        <v>330</v>
      </c>
      <c r="G82" s="441" t="s">
        <v>221</v>
      </c>
      <c r="H82" s="439">
        <v>1217483570</v>
      </c>
      <c r="I82" s="440">
        <v>87.94</v>
      </c>
      <c r="J82" s="441" t="s">
        <v>330</v>
      </c>
      <c r="K82" s="461">
        <f t="shared" si="1"/>
        <v>0</v>
      </c>
    </row>
    <row r="83" spans="1:11" x14ac:dyDescent="0.25">
      <c r="A83" s="441">
        <v>3006</v>
      </c>
      <c r="B83" s="439">
        <v>1358424703</v>
      </c>
      <c r="C83" s="440">
        <v>89.71</v>
      </c>
      <c r="D83" s="441" t="s">
        <v>330</v>
      </c>
      <c r="G83" s="441" t="s">
        <v>222</v>
      </c>
      <c r="H83" s="439">
        <v>1358424703</v>
      </c>
      <c r="I83" s="440">
        <v>89.71</v>
      </c>
      <c r="J83" s="441" t="s">
        <v>330</v>
      </c>
      <c r="K83" s="461">
        <f t="shared" si="1"/>
        <v>0</v>
      </c>
    </row>
    <row r="84" spans="1:11" x14ac:dyDescent="0.25">
      <c r="A84" s="441">
        <v>3007</v>
      </c>
      <c r="B84" s="439">
        <v>1473204095</v>
      </c>
      <c r="C84" s="440">
        <v>97.29</v>
      </c>
      <c r="D84" s="441" t="s">
        <v>330</v>
      </c>
      <c r="G84" s="441" t="s">
        <v>223</v>
      </c>
      <c r="H84" s="439">
        <v>1473204095</v>
      </c>
      <c r="I84" s="440">
        <v>97.29</v>
      </c>
      <c r="J84" s="441" t="s">
        <v>330</v>
      </c>
      <c r="K84" s="461">
        <f t="shared" si="1"/>
        <v>0</v>
      </c>
    </row>
    <row r="85" spans="1:11" x14ac:dyDescent="0.25">
      <c r="A85" s="441">
        <v>3008</v>
      </c>
      <c r="B85" s="439">
        <v>2044310526</v>
      </c>
      <c r="C85" s="440">
        <v>236.26</v>
      </c>
      <c r="D85" s="441" t="s">
        <v>330</v>
      </c>
      <c r="G85" s="441" t="s">
        <v>323</v>
      </c>
      <c r="H85" s="439">
        <v>2044310526</v>
      </c>
      <c r="I85" s="440">
        <v>236.26</v>
      </c>
      <c r="J85" s="441" t="s">
        <v>330</v>
      </c>
      <c r="K85" s="461">
        <f t="shared" si="1"/>
        <v>0</v>
      </c>
    </row>
    <row r="86" spans="1:11" x14ac:dyDescent="0.25">
      <c r="A86" s="441">
        <v>3013</v>
      </c>
      <c r="B86" s="439">
        <v>532095283</v>
      </c>
      <c r="C86" s="440">
        <v>16.62</v>
      </c>
      <c r="D86" s="441" t="s">
        <v>330</v>
      </c>
      <c r="G86" s="441" t="s">
        <v>271</v>
      </c>
      <c r="H86" s="439">
        <v>532095283</v>
      </c>
      <c r="I86" s="440">
        <v>16.62</v>
      </c>
      <c r="J86" s="441" t="s">
        <v>330</v>
      </c>
      <c r="K86" s="461">
        <f t="shared" si="1"/>
        <v>0</v>
      </c>
    </row>
    <row r="87" spans="1:11" x14ac:dyDescent="0.25">
      <c r="A87" s="441">
        <v>3014</v>
      </c>
      <c r="B87" s="439">
        <v>1184741375</v>
      </c>
      <c r="C87" s="440">
        <v>45.64</v>
      </c>
      <c r="D87" s="441" t="s">
        <v>330</v>
      </c>
      <c r="G87" s="441" t="s">
        <v>260</v>
      </c>
      <c r="H87" s="439">
        <v>1184741375</v>
      </c>
      <c r="I87" s="440">
        <v>45.64</v>
      </c>
      <c r="J87" s="441" t="s">
        <v>330</v>
      </c>
      <c r="K87" s="461">
        <f t="shared" si="1"/>
        <v>0</v>
      </c>
    </row>
    <row r="88" spans="1:11" x14ac:dyDescent="0.25">
      <c r="A88" s="441">
        <v>3015</v>
      </c>
      <c r="B88" s="439">
        <v>891930623</v>
      </c>
      <c r="C88" s="440">
        <v>34.36</v>
      </c>
      <c r="D88" s="441" t="s">
        <v>330</v>
      </c>
      <c r="G88" s="441" t="s">
        <v>284</v>
      </c>
      <c r="H88" s="439">
        <v>891930623</v>
      </c>
      <c r="I88" s="440">
        <v>34.36</v>
      </c>
      <c r="J88" s="441" t="s">
        <v>330</v>
      </c>
      <c r="K88" s="461">
        <f t="shared" si="1"/>
        <v>0</v>
      </c>
    </row>
    <row r="89" spans="1:11" x14ac:dyDescent="0.25">
      <c r="A89" s="441">
        <v>3016</v>
      </c>
      <c r="B89" s="439">
        <v>932944895</v>
      </c>
      <c r="C89" s="440">
        <v>35.94</v>
      </c>
      <c r="D89" s="441" t="s">
        <v>329</v>
      </c>
      <c r="G89" s="441" t="s">
        <v>255</v>
      </c>
      <c r="H89" s="439">
        <v>932944895</v>
      </c>
      <c r="I89" s="440">
        <v>35.94</v>
      </c>
      <c r="J89" s="441" t="s">
        <v>330</v>
      </c>
      <c r="K89" s="461">
        <f t="shared" si="1"/>
        <v>0</v>
      </c>
    </row>
    <row r="90" spans="1:11" x14ac:dyDescent="0.25">
      <c r="A90" s="441">
        <v>3017</v>
      </c>
      <c r="B90" s="439">
        <v>1693526015</v>
      </c>
      <c r="C90" s="440">
        <v>65.239999999999995</v>
      </c>
      <c r="D90" s="441" t="s">
        <v>330</v>
      </c>
      <c r="G90" s="441" t="s">
        <v>277</v>
      </c>
      <c r="H90" s="439">
        <v>1693526015</v>
      </c>
      <c r="I90" s="440">
        <v>65.239999999999995</v>
      </c>
      <c r="J90" s="441" t="s">
        <v>330</v>
      </c>
      <c r="K90" s="461">
        <f t="shared" si="1"/>
        <v>0</v>
      </c>
    </row>
    <row r="91" spans="1:11" x14ac:dyDescent="0.25">
      <c r="A91" s="441">
        <v>3018</v>
      </c>
      <c r="B91" s="439">
        <v>1020165119</v>
      </c>
      <c r="C91" s="440">
        <v>39.299999999999997</v>
      </c>
      <c r="D91" s="441" t="s">
        <v>330</v>
      </c>
      <c r="G91" s="441" t="s">
        <v>311</v>
      </c>
      <c r="H91" s="439">
        <v>1020165119</v>
      </c>
      <c r="I91" s="440">
        <v>39.299999999999997</v>
      </c>
      <c r="J91" s="441" t="s">
        <v>330</v>
      </c>
      <c r="K91" s="461">
        <f t="shared" si="1"/>
        <v>0</v>
      </c>
    </row>
    <row r="92" spans="1:11" x14ac:dyDescent="0.25">
      <c r="A92" s="441">
        <v>3019</v>
      </c>
      <c r="B92" s="439">
        <v>913735679</v>
      </c>
      <c r="C92" s="440">
        <v>35.200000000000003</v>
      </c>
      <c r="D92" s="441" t="s">
        <v>330</v>
      </c>
      <c r="G92" s="441" t="s">
        <v>256</v>
      </c>
      <c r="H92" s="439">
        <v>913735679</v>
      </c>
      <c r="I92" s="440">
        <v>35.200000000000003</v>
      </c>
      <c r="J92" s="441" t="s">
        <v>330</v>
      </c>
      <c r="K92" s="461">
        <f t="shared" si="1"/>
        <v>0</v>
      </c>
    </row>
    <row r="93" spans="1:11" x14ac:dyDescent="0.25">
      <c r="A93" s="441">
        <v>3020</v>
      </c>
      <c r="B93" s="439">
        <v>995504639</v>
      </c>
      <c r="C93" s="440">
        <v>38.46</v>
      </c>
      <c r="D93" s="441" t="s">
        <v>330</v>
      </c>
      <c r="G93" s="441" t="s">
        <v>259</v>
      </c>
      <c r="H93" s="439">
        <v>995504639</v>
      </c>
      <c r="I93" s="440">
        <v>38.46</v>
      </c>
      <c r="J93" s="441" t="s">
        <v>330</v>
      </c>
      <c r="K93" s="461">
        <f t="shared" si="1"/>
        <v>0</v>
      </c>
    </row>
    <row r="94" spans="1:11" x14ac:dyDescent="0.25">
      <c r="A94" s="441">
        <v>3021</v>
      </c>
      <c r="B94" s="439">
        <v>976079103</v>
      </c>
      <c r="C94" s="440">
        <v>32.229999999999997</v>
      </c>
      <c r="D94" s="441" t="s">
        <v>330</v>
      </c>
      <c r="G94" s="441" t="s">
        <v>224</v>
      </c>
      <c r="H94" s="439">
        <v>976079103</v>
      </c>
      <c r="I94" s="440">
        <v>32.229999999999997</v>
      </c>
      <c r="J94" s="441" t="s">
        <v>330</v>
      </c>
      <c r="K94" s="461">
        <f t="shared" si="1"/>
        <v>0</v>
      </c>
    </row>
    <row r="95" spans="1:11" x14ac:dyDescent="0.25">
      <c r="A95" s="441">
        <v>3022</v>
      </c>
      <c r="B95" s="439">
        <v>956567039</v>
      </c>
      <c r="C95" s="440">
        <v>36.85</v>
      </c>
      <c r="D95" s="441" t="s">
        <v>330</v>
      </c>
      <c r="G95" s="441" t="s">
        <v>267</v>
      </c>
      <c r="H95" s="439">
        <v>956567039</v>
      </c>
      <c r="I95" s="440">
        <v>36.85</v>
      </c>
      <c r="J95" s="441" t="s">
        <v>330</v>
      </c>
      <c r="K95" s="461">
        <f t="shared" si="1"/>
        <v>0</v>
      </c>
    </row>
    <row r="96" spans="1:11" x14ac:dyDescent="0.25">
      <c r="A96" s="441">
        <v>3023</v>
      </c>
      <c r="B96" s="439">
        <v>686080511</v>
      </c>
      <c r="C96" s="440">
        <v>26.43</v>
      </c>
      <c r="D96" s="441" t="s">
        <v>330</v>
      </c>
      <c r="G96" s="441" t="s">
        <v>264</v>
      </c>
      <c r="H96" s="439">
        <v>686080511</v>
      </c>
      <c r="I96" s="440">
        <v>26.43</v>
      </c>
      <c r="J96" s="441" t="s">
        <v>330</v>
      </c>
      <c r="K96" s="461">
        <f t="shared" si="1"/>
        <v>0</v>
      </c>
    </row>
    <row r="97" spans="1:11" x14ac:dyDescent="0.25">
      <c r="A97" s="441">
        <v>3024</v>
      </c>
      <c r="B97" s="439">
        <v>967209983</v>
      </c>
      <c r="C97" s="440">
        <v>37.18</v>
      </c>
      <c r="D97" s="441" t="s">
        <v>330</v>
      </c>
      <c r="G97" s="441" t="s">
        <v>258</v>
      </c>
      <c r="H97" s="439">
        <v>967209983</v>
      </c>
      <c r="I97" s="440">
        <v>37.18</v>
      </c>
      <c r="J97" s="441" t="s">
        <v>330</v>
      </c>
      <c r="K97" s="461">
        <f t="shared" si="1"/>
        <v>0</v>
      </c>
    </row>
    <row r="98" spans="1:11" x14ac:dyDescent="0.25">
      <c r="A98" s="441">
        <v>3025</v>
      </c>
      <c r="B98" s="439">
        <v>1223159807</v>
      </c>
      <c r="C98" s="440">
        <v>47.12</v>
      </c>
      <c r="D98" s="441" t="s">
        <v>330</v>
      </c>
      <c r="G98" s="441" t="s">
        <v>225</v>
      </c>
      <c r="H98" s="439">
        <v>1223159807</v>
      </c>
      <c r="I98" s="440">
        <v>47.12</v>
      </c>
      <c r="J98" s="441" t="s">
        <v>330</v>
      </c>
      <c r="K98" s="461">
        <f t="shared" si="1"/>
        <v>0</v>
      </c>
    </row>
    <row r="99" spans="1:11" x14ac:dyDescent="0.25">
      <c r="A99" s="441">
        <v>3026</v>
      </c>
      <c r="B99" s="439">
        <v>1338674687</v>
      </c>
      <c r="C99" s="440">
        <v>51.57</v>
      </c>
      <c r="D99" s="441" t="s">
        <v>330</v>
      </c>
      <c r="G99" s="441" t="s">
        <v>293</v>
      </c>
      <c r="H99" s="439">
        <v>1338674687</v>
      </c>
      <c r="I99" s="440">
        <v>51.57</v>
      </c>
      <c r="J99" s="441" t="s">
        <v>330</v>
      </c>
      <c r="K99" s="461">
        <f t="shared" si="1"/>
        <v>0</v>
      </c>
    </row>
    <row r="100" spans="1:11" x14ac:dyDescent="0.25">
      <c r="A100" s="441">
        <v>3027</v>
      </c>
      <c r="B100" s="439">
        <v>1613314559</v>
      </c>
      <c r="C100" s="440">
        <v>62.15</v>
      </c>
      <c r="D100" s="441" t="s">
        <v>330</v>
      </c>
      <c r="G100" s="441" t="s">
        <v>257</v>
      </c>
      <c r="H100" s="439">
        <v>1613314559</v>
      </c>
      <c r="I100" s="440">
        <v>62.15</v>
      </c>
      <c r="J100" s="441" t="s">
        <v>330</v>
      </c>
      <c r="K100" s="461">
        <f t="shared" si="1"/>
        <v>0</v>
      </c>
    </row>
    <row r="101" spans="1:11" x14ac:dyDescent="0.25">
      <c r="A101" s="441">
        <v>3028</v>
      </c>
      <c r="B101" s="439">
        <v>921782783</v>
      </c>
      <c r="C101" s="440">
        <v>35.51</v>
      </c>
      <c r="D101" s="441" t="s">
        <v>330</v>
      </c>
      <c r="G101" s="441" t="s">
        <v>274</v>
      </c>
      <c r="H101" s="439">
        <v>921782783</v>
      </c>
      <c r="I101" s="440">
        <v>35.51</v>
      </c>
      <c r="J101" s="441" t="s">
        <v>330</v>
      </c>
      <c r="K101" s="461">
        <f t="shared" si="1"/>
        <v>0</v>
      </c>
    </row>
    <row r="102" spans="1:11" x14ac:dyDescent="0.25">
      <c r="A102" s="441">
        <v>3029</v>
      </c>
      <c r="B102" s="439">
        <v>921782783</v>
      </c>
      <c r="C102" s="440">
        <v>35.56</v>
      </c>
      <c r="D102" s="441" t="s">
        <v>330</v>
      </c>
      <c r="G102" s="463" t="s">
        <v>226</v>
      </c>
      <c r="H102" s="464">
        <v>921782783</v>
      </c>
      <c r="I102" s="465">
        <v>35.51</v>
      </c>
      <c r="J102" s="463" t="s">
        <v>329</v>
      </c>
      <c r="K102" s="461">
        <f t="shared" si="1"/>
        <v>0</v>
      </c>
    </row>
    <row r="103" spans="1:11" x14ac:dyDescent="0.25">
      <c r="A103" s="441">
        <v>3030</v>
      </c>
      <c r="B103" s="439">
        <v>921782783</v>
      </c>
      <c r="C103" s="440">
        <v>35.51</v>
      </c>
      <c r="D103" s="441" t="s">
        <v>330</v>
      </c>
      <c r="G103" s="441" t="s">
        <v>261</v>
      </c>
      <c r="H103" s="439">
        <v>921782783</v>
      </c>
      <c r="I103" s="440">
        <v>35.51</v>
      </c>
      <c r="J103" s="441" t="s">
        <v>330</v>
      </c>
      <c r="K103" s="461">
        <f t="shared" si="1"/>
        <v>0</v>
      </c>
    </row>
    <row r="104" spans="1:11" x14ac:dyDescent="0.25">
      <c r="A104" s="441">
        <v>3031</v>
      </c>
      <c r="B104" s="439">
        <v>921782783</v>
      </c>
      <c r="C104" s="440">
        <v>35.51</v>
      </c>
      <c r="D104" s="441" t="s">
        <v>330</v>
      </c>
      <c r="G104" s="441" t="s">
        <v>269</v>
      </c>
      <c r="H104" s="439">
        <v>921782783</v>
      </c>
      <c r="I104" s="440">
        <v>35.51</v>
      </c>
      <c r="J104" s="441" t="s">
        <v>330</v>
      </c>
      <c r="K104" s="461">
        <f t="shared" si="1"/>
        <v>0</v>
      </c>
    </row>
    <row r="105" spans="1:11" x14ac:dyDescent="0.25">
      <c r="A105" s="441">
        <v>3032</v>
      </c>
      <c r="B105" s="439">
        <v>921782783</v>
      </c>
      <c r="C105" s="440">
        <v>35.51</v>
      </c>
      <c r="D105" s="441" t="s">
        <v>330</v>
      </c>
      <c r="G105" s="441" t="s">
        <v>287</v>
      </c>
      <c r="H105" s="439">
        <v>921782783</v>
      </c>
      <c r="I105" s="440">
        <v>35.51</v>
      </c>
      <c r="J105" s="441" t="s">
        <v>330</v>
      </c>
      <c r="K105" s="461">
        <f t="shared" si="1"/>
        <v>0</v>
      </c>
    </row>
    <row r="106" spans="1:11" x14ac:dyDescent="0.25">
      <c r="A106" s="441">
        <v>3033</v>
      </c>
      <c r="B106" s="439">
        <v>921782783</v>
      </c>
      <c r="C106" s="440">
        <v>35.51</v>
      </c>
      <c r="D106" s="441" t="s">
        <v>330</v>
      </c>
      <c r="G106" s="441" t="s">
        <v>281</v>
      </c>
      <c r="H106" s="439">
        <v>921782783</v>
      </c>
      <c r="I106" s="440">
        <v>35.51</v>
      </c>
      <c r="J106" s="441" t="s">
        <v>330</v>
      </c>
      <c r="K106" s="461">
        <f t="shared" si="1"/>
        <v>0</v>
      </c>
    </row>
    <row r="107" spans="1:11" x14ac:dyDescent="0.25">
      <c r="A107" s="441">
        <v>3034</v>
      </c>
      <c r="B107" s="439">
        <v>1282604543</v>
      </c>
      <c r="C107" s="440">
        <v>49.41</v>
      </c>
      <c r="D107" s="441" t="s">
        <v>330</v>
      </c>
      <c r="G107" s="441" t="s">
        <v>282</v>
      </c>
      <c r="H107" s="439">
        <v>1282604543</v>
      </c>
      <c r="I107" s="440">
        <v>49.41</v>
      </c>
      <c r="J107" s="441" t="s">
        <v>330</v>
      </c>
      <c r="K107" s="461">
        <f t="shared" si="1"/>
        <v>0</v>
      </c>
    </row>
    <row r="108" spans="1:11" x14ac:dyDescent="0.25">
      <c r="A108" s="441">
        <v>3038</v>
      </c>
      <c r="B108" s="439">
        <v>597973375</v>
      </c>
      <c r="C108" s="440">
        <v>39.049999999999997</v>
      </c>
      <c r="D108" s="441" t="s">
        <v>330</v>
      </c>
      <c r="G108" s="441" t="s">
        <v>306</v>
      </c>
      <c r="H108" s="439">
        <v>597973375</v>
      </c>
      <c r="I108" s="440">
        <v>39.049999999999997</v>
      </c>
      <c r="J108" s="441" t="s">
        <v>330</v>
      </c>
      <c r="K108" s="461">
        <f t="shared" si="1"/>
        <v>0</v>
      </c>
    </row>
    <row r="109" spans="1:11" x14ac:dyDescent="0.25">
      <c r="A109" s="441">
        <v>3039</v>
      </c>
      <c r="B109" s="439">
        <v>653545983</v>
      </c>
      <c r="C109" s="440">
        <v>43.16</v>
      </c>
      <c r="D109" s="441" t="s">
        <v>330</v>
      </c>
      <c r="G109" s="441" t="s">
        <v>307</v>
      </c>
      <c r="H109" s="439">
        <v>653545983</v>
      </c>
      <c r="I109" s="440">
        <v>43.16</v>
      </c>
      <c r="J109" s="441" t="s">
        <v>330</v>
      </c>
      <c r="K109" s="461">
        <f t="shared" si="1"/>
        <v>0</v>
      </c>
    </row>
    <row r="110" spans="1:11" x14ac:dyDescent="0.25">
      <c r="A110" s="441">
        <v>3043</v>
      </c>
      <c r="B110" s="439">
        <v>1896607230</v>
      </c>
      <c r="C110" s="440">
        <v>219.19</v>
      </c>
      <c r="D110" s="441" t="s">
        <v>330</v>
      </c>
      <c r="G110" s="441" t="s">
        <v>263</v>
      </c>
      <c r="H110" s="439">
        <v>1896607230</v>
      </c>
      <c r="I110" s="440">
        <v>219.19</v>
      </c>
      <c r="J110" s="441" t="s">
        <v>330</v>
      </c>
      <c r="K110" s="461">
        <f t="shared" si="1"/>
        <v>0</v>
      </c>
    </row>
    <row r="111" spans="1:11" x14ac:dyDescent="0.25">
      <c r="A111" s="441">
        <v>3044</v>
      </c>
      <c r="B111" s="439">
        <v>2209752062</v>
      </c>
      <c r="C111" s="440">
        <v>255.38</v>
      </c>
      <c r="D111" s="441" t="s">
        <v>330</v>
      </c>
      <c r="G111" s="441" t="s">
        <v>278</v>
      </c>
      <c r="H111" s="439">
        <v>2209752062</v>
      </c>
      <c r="I111" s="440">
        <v>255.38</v>
      </c>
      <c r="J111" s="441" t="s">
        <v>330</v>
      </c>
      <c r="K111" s="461">
        <f t="shared" si="1"/>
        <v>0</v>
      </c>
    </row>
    <row r="112" spans="1:11" x14ac:dyDescent="0.25">
      <c r="A112" s="441">
        <v>3045</v>
      </c>
      <c r="B112" s="439">
        <v>1855419902</v>
      </c>
      <c r="C112" s="440">
        <v>214.43</v>
      </c>
      <c r="D112" s="441" t="s">
        <v>330</v>
      </c>
      <c r="G112" s="441" t="s">
        <v>265</v>
      </c>
      <c r="H112" s="439">
        <v>1855419902</v>
      </c>
      <c r="I112" s="440">
        <v>214.43</v>
      </c>
      <c r="J112" s="441" t="s">
        <v>330</v>
      </c>
      <c r="K112" s="461">
        <f t="shared" si="1"/>
        <v>0</v>
      </c>
    </row>
    <row r="113" spans="1:11" x14ac:dyDescent="0.25">
      <c r="A113" s="441">
        <v>3047</v>
      </c>
      <c r="B113" s="439">
        <v>992908799</v>
      </c>
      <c r="C113" s="440">
        <v>114.75</v>
      </c>
      <c r="D113" s="441" t="s">
        <v>330</v>
      </c>
      <c r="G113" s="441" t="s">
        <v>292</v>
      </c>
      <c r="H113" s="439">
        <v>992908799</v>
      </c>
      <c r="I113" s="440">
        <v>114.75</v>
      </c>
      <c r="J113" s="441" t="s">
        <v>330</v>
      </c>
      <c r="K113" s="461">
        <f t="shared" si="1"/>
        <v>0</v>
      </c>
    </row>
    <row r="114" spans="1:11" x14ac:dyDescent="0.25">
      <c r="A114" s="441">
        <v>3048</v>
      </c>
      <c r="B114" s="439">
        <v>1294026239</v>
      </c>
      <c r="C114" s="440">
        <v>149.55000000000001</v>
      </c>
      <c r="D114" s="441" t="s">
        <v>330</v>
      </c>
      <c r="G114" s="441" t="s">
        <v>272</v>
      </c>
      <c r="H114" s="439">
        <v>1294026239</v>
      </c>
      <c r="I114" s="440">
        <v>149.55000000000001</v>
      </c>
      <c r="J114" s="441" t="s">
        <v>330</v>
      </c>
      <c r="K114" s="461">
        <f t="shared" si="1"/>
        <v>0</v>
      </c>
    </row>
    <row r="115" spans="1:11" x14ac:dyDescent="0.25">
      <c r="A115" s="441">
        <v>3049</v>
      </c>
      <c r="B115" s="439">
        <v>1277932031</v>
      </c>
      <c r="C115" s="440">
        <v>147.69</v>
      </c>
      <c r="D115" s="441" t="s">
        <v>330</v>
      </c>
      <c r="G115" s="441" t="s">
        <v>309</v>
      </c>
      <c r="H115" s="439">
        <v>1277932031</v>
      </c>
      <c r="I115" s="440">
        <v>147.69</v>
      </c>
      <c r="J115" s="441" t="s">
        <v>330</v>
      </c>
      <c r="K115" s="461">
        <f t="shared" si="1"/>
        <v>0</v>
      </c>
    </row>
    <row r="116" spans="1:11" x14ac:dyDescent="0.25">
      <c r="A116" s="441">
        <v>3050</v>
      </c>
      <c r="B116" s="439">
        <v>1494252031</v>
      </c>
      <c r="C116" s="440">
        <v>172.69</v>
      </c>
      <c r="D116" s="441" t="s">
        <v>330</v>
      </c>
      <c r="G116" s="441" t="s">
        <v>300</v>
      </c>
      <c r="H116" s="439">
        <v>1494252031</v>
      </c>
      <c r="I116" s="440">
        <v>172.69</v>
      </c>
      <c r="J116" s="441" t="s">
        <v>330</v>
      </c>
      <c r="K116" s="461">
        <f t="shared" si="1"/>
        <v>0</v>
      </c>
    </row>
    <row r="117" spans="1:11" x14ac:dyDescent="0.25">
      <c r="A117" s="441">
        <v>3051</v>
      </c>
      <c r="B117" s="439">
        <v>784137502</v>
      </c>
      <c r="C117" s="440">
        <v>238.48</v>
      </c>
      <c r="D117" s="441" t="s">
        <v>330</v>
      </c>
      <c r="G117" s="441" t="s">
        <v>262</v>
      </c>
      <c r="H117" s="439">
        <v>784137502</v>
      </c>
      <c r="I117" s="440">
        <v>238.48</v>
      </c>
      <c r="J117" s="441" t="s">
        <v>330</v>
      </c>
      <c r="K117" s="461">
        <f t="shared" si="1"/>
        <v>0</v>
      </c>
    </row>
    <row r="118" spans="1:11" x14ac:dyDescent="0.25">
      <c r="A118" s="441">
        <v>3052</v>
      </c>
      <c r="B118" s="439">
        <v>961499135</v>
      </c>
      <c r="C118" s="440">
        <v>110.7</v>
      </c>
      <c r="D118" s="441" t="s">
        <v>330</v>
      </c>
      <c r="G118" s="441" t="s">
        <v>283</v>
      </c>
      <c r="H118" s="439">
        <v>961499135</v>
      </c>
      <c r="I118" s="440">
        <v>110.7</v>
      </c>
      <c r="J118" s="441" t="s">
        <v>330</v>
      </c>
      <c r="K118" s="461">
        <f t="shared" si="1"/>
        <v>0</v>
      </c>
    </row>
    <row r="119" spans="1:11" x14ac:dyDescent="0.25">
      <c r="A119" s="441">
        <v>3053</v>
      </c>
      <c r="B119" s="439">
        <v>1140364218</v>
      </c>
      <c r="C119" s="440">
        <v>131.72999999999999</v>
      </c>
      <c r="D119" s="441" t="s">
        <v>330</v>
      </c>
      <c r="G119" s="441" t="s">
        <v>308</v>
      </c>
      <c r="H119" s="439">
        <v>2230432254</v>
      </c>
      <c r="I119" s="440">
        <v>257.77</v>
      </c>
      <c r="J119" s="441" t="s">
        <v>329</v>
      </c>
      <c r="K119" s="474">
        <f t="shared" si="1"/>
        <v>1090068036</v>
      </c>
    </row>
    <row r="120" spans="1:11" x14ac:dyDescent="0.25">
      <c r="A120" s="441">
        <v>3054</v>
      </c>
      <c r="B120" s="439">
        <v>1090068036</v>
      </c>
      <c r="C120" s="440">
        <v>125.92</v>
      </c>
      <c r="D120" s="441" t="s">
        <v>330</v>
      </c>
      <c r="G120" s="441"/>
      <c r="H120" s="439"/>
      <c r="I120" s="440"/>
      <c r="J120" s="441"/>
      <c r="K120" s="474">
        <f t="shared" si="1"/>
        <v>-1090068036</v>
      </c>
    </row>
    <row r="121" spans="1:11" x14ac:dyDescent="0.25">
      <c r="A121" s="441">
        <v>3055</v>
      </c>
      <c r="B121" s="439">
        <v>3428790540</v>
      </c>
      <c r="C121" s="440">
        <v>705.69</v>
      </c>
      <c r="D121" s="441" t="s">
        <v>330</v>
      </c>
      <c r="G121" s="441" t="s">
        <v>238</v>
      </c>
      <c r="H121" s="439">
        <v>3428790540</v>
      </c>
      <c r="I121" s="440">
        <v>628.99</v>
      </c>
      <c r="J121" s="441" t="s">
        <v>329</v>
      </c>
      <c r="K121" s="461">
        <f t="shared" si="1"/>
        <v>0</v>
      </c>
    </row>
    <row r="122" spans="1:11" x14ac:dyDescent="0.25">
      <c r="A122" s="441">
        <v>3056</v>
      </c>
      <c r="B122" s="439">
        <v>1476946431</v>
      </c>
      <c r="C122" s="440">
        <v>170.69</v>
      </c>
      <c r="D122" s="441" t="s">
        <v>330</v>
      </c>
      <c r="G122" s="441" t="s">
        <v>291</v>
      </c>
      <c r="H122" s="439">
        <v>1476946431</v>
      </c>
      <c r="I122" s="440">
        <v>170.69</v>
      </c>
      <c r="J122" s="441" t="s">
        <v>330</v>
      </c>
      <c r="K122" s="461">
        <f t="shared" si="1"/>
        <v>0</v>
      </c>
    </row>
    <row r="123" spans="1:11" x14ac:dyDescent="0.25">
      <c r="A123" s="441" t="s">
        <v>343</v>
      </c>
      <c r="B123" s="439">
        <v>1606392319</v>
      </c>
      <c r="C123" s="446">
        <v>185.65</v>
      </c>
      <c r="D123" s="441" t="s">
        <v>330</v>
      </c>
      <c r="G123" s="441" t="s">
        <v>305</v>
      </c>
      <c r="H123" s="439">
        <v>1606392319</v>
      </c>
      <c r="I123" s="440">
        <v>185.65</v>
      </c>
      <c r="J123" s="441" t="s">
        <v>330</v>
      </c>
      <c r="K123" s="461">
        <f t="shared" si="1"/>
        <v>0</v>
      </c>
    </row>
    <row r="124" spans="1:11" x14ac:dyDescent="0.25">
      <c r="A124" s="441">
        <v>3058</v>
      </c>
      <c r="B124" s="439">
        <v>837071871</v>
      </c>
      <c r="C124" s="440">
        <v>96.74</v>
      </c>
      <c r="D124" s="441" t="s">
        <v>330</v>
      </c>
      <c r="G124" s="441" t="s">
        <v>296</v>
      </c>
      <c r="H124" s="439">
        <v>837071871</v>
      </c>
      <c r="I124" s="440">
        <v>96.74</v>
      </c>
      <c r="J124" s="441" t="s">
        <v>330</v>
      </c>
      <c r="K124" s="461">
        <f t="shared" si="1"/>
        <v>0</v>
      </c>
    </row>
    <row r="125" spans="1:11" x14ac:dyDescent="0.25">
      <c r="A125" s="441" t="s">
        <v>344</v>
      </c>
      <c r="B125" s="439">
        <v>1223678975</v>
      </c>
      <c r="C125" s="440">
        <v>141.41999999999999</v>
      </c>
      <c r="D125" s="441" t="s">
        <v>330</v>
      </c>
      <c r="G125" s="441" t="s">
        <v>297</v>
      </c>
      <c r="H125" s="439">
        <v>1223678975</v>
      </c>
      <c r="I125" s="440">
        <v>141.41999999999999</v>
      </c>
      <c r="J125" s="441" t="s">
        <v>330</v>
      </c>
      <c r="K125" s="461">
        <f t="shared" si="1"/>
        <v>0</v>
      </c>
    </row>
    <row r="126" spans="1:11" x14ac:dyDescent="0.25">
      <c r="A126" s="441">
        <v>3059</v>
      </c>
      <c r="B126" s="439">
        <v>6099292953</v>
      </c>
      <c r="C126" s="440">
        <v>1854.98</v>
      </c>
      <c r="D126" s="441" t="s">
        <v>330</v>
      </c>
      <c r="G126" s="441" t="s">
        <v>327</v>
      </c>
      <c r="H126" s="439">
        <v>6099292953</v>
      </c>
      <c r="I126" s="440">
        <v>1854.98</v>
      </c>
      <c r="J126" s="441" t="s">
        <v>330</v>
      </c>
      <c r="K126" s="461">
        <f t="shared" si="1"/>
        <v>0</v>
      </c>
    </row>
    <row r="127" spans="1:11" x14ac:dyDescent="0.25">
      <c r="A127" s="441" t="s">
        <v>345</v>
      </c>
      <c r="B127" s="439">
        <v>1310033919</v>
      </c>
      <c r="C127" s="440">
        <v>151.4</v>
      </c>
      <c r="D127" s="441" t="s">
        <v>330</v>
      </c>
      <c r="G127" s="441" t="s">
        <v>324</v>
      </c>
      <c r="H127" s="439">
        <v>1310033919</v>
      </c>
      <c r="I127" s="440">
        <v>151.4</v>
      </c>
      <c r="J127" s="441" t="s">
        <v>330</v>
      </c>
      <c r="K127" s="461">
        <f t="shared" si="1"/>
        <v>0</v>
      </c>
    </row>
    <row r="128" spans="1:11" x14ac:dyDescent="0.25">
      <c r="A128" s="441">
        <v>3060</v>
      </c>
      <c r="B128" s="439">
        <v>1180761087</v>
      </c>
      <c r="C128" s="440">
        <v>170.15</v>
      </c>
      <c r="D128" s="441" t="s">
        <v>329</v>
      </c>
      <c r="G128" s="441" t="s">
        <v>227</v>
      </c>
      <c r="H128" s="439">
        <v>1180761087</v>
      </c>
      <c r="I128" s="440">
        <v>136.46</v>
      </c>
      <c r="J128" s="441" t="s">
        <v>329</v>
      </c>
      <c r="K128" s="461">
        <f t="shared" si="1"/>
        <v>0</v>
      </c>
    </row>
    <row r="129" spans="1:11" x14ac:dyDescent="0.25">
      <c r="A129" s="441">
        <v>3061</v>
      </c>
      <c r="B129" s="439">
        <v>2513032702</v>
      </c>
      <c r="C129" s="440">
        <v>253.86</v>
      </c>
      <c r="D129" s="441" t="s">
        <v>329</v>
      </c>
      <c r="G129" s="441" t="s">
        <v>240</v>
      </c>
      <c r="H129" s="439">
        <v>2513032702</v>
      </c>
      <c r="I129" s="440">
        <v>290.43</v>
      </c>
      <c r="J129" s="441" t="s">
        <v>329</v>
      </c>
      <c r="K129" s="461">
        <f t="shared" si="1"/>
        <v>0</v>
      </c>
    </row>
    <row r="130" spans="1:11" x14ac:dyDescent="0.25">
      <c r="A130" s="441">
        <v>3064</v>
      </c>
      <c r="B130" s="439">
        <v>932477644</v>
      </c>
      <c r="C130" s="440">
        <v>59.87</v>
      </c>
      <c r="D130" s="441" t="s">
        <v>330</v>
      </c>
      <c r="G130" s="441" t="s">
        <v>228</v>
      </c>
      <c r="H130" s="439">
        <v>932477644</v>
      </c>
      <c r="I130" s="440">
        <v>59.87</v>
      </c>
      <c r="J130" s="441" t="s">
        <v>330</v>
      </c>
      <c r="K130" s="461">
        <f t="shared" si="1"/>
        <v>0</v>
      </c>
    </row>
    <row r="131" spans="1:11" x14ac:dyDescent="0.25">
      <c r="A131" s="441">
        <v>3070</v>
      </c>
      <c r="B131" s="439">
        <v>1122458521</v>
      </c>
      <c r="C131" s="440">
        <v>70.12</v>
      </c>
      <c r="D131" s="441" t="s">
        <v>330</v>
      </c>
      <c r="G131" s="441" t="s">
        <v>229</v>
      </c>
      <c r="H131" s="439">
        <v>1122458521</v>
      </c>
      <c r="I131" s="440">
        <v>70.12</v>
      </c>
      <c r="J131" s="441" t="s">
        <v>329</v>
      </c>
      <c r="K131" s="461">
        <f t="shared" ref="K131:K148" si="2">+H131-B131</f>
        <v>0</v>
      </c>
    </row>
    <row r="132" spans="1:11" x14ac:dyDescent="0.25">
      <c r="A132" s="441">
        <v>3072</v>
      </c>
      <c r="B132" s="439">
        <v>1691501259</v>
      </c>
      <c r="C132" s="440">
        <v>126.57</v>
      </c>
      <c r="D132" s="441" t="s">
        <v>329</v>
      </c>
      <c r="G132" s="441" t="s">
        <v>230</v>
      </c>
      <c r="H132" s="439">
        <v>1691501259</v>
      </c>
      <c r="I132" s="440">
        <v>126.12</v>
      </c>
      <c r="J132" s="441" t="s">
        <v>329</v>
      </c>
      <c r="K132" s="461">
        <f t="shared" si="2"/>
        <v>0</v>
      </c>
    </row>
    <row r="133" spans="1:11" x14ac:dyDescent="0.25">
      <c r="A133" s="441">
        <v>3075</v>
      </c>
      <c r="B133" s="439">
        <v>1113723519</v>
      </c>
      <c r="C133" s="440">
        <v>74.010000000000005</v>
      </c>
      <c r="D133" s="441" t="s">
        <v>329</v>
      </c>
      <c r="G133" s="441" t="s">
        <v>241</v>
      </c>
      <c r="H133" s="439">
        <v>1113723519</v>
      </c>
      <c r="I133" s="440">
        <v>73.55</v>
      </c>
      <c r="J133" s="441" t="s">
        <v>329</v>
      </c>
      <c r="K133" s="461">
        <f t="shared" si="2"/>
        <v>0</v>
      </c>
    </row>
    <row r="134" spans="1:11" x14ac:dyDescent="0.25">
      <c r="A134" s="441">
        <v>3078</v>
      </c>
      <c r="B134" s="439">
        <v>816443596</v>
      </c>
      <c r="C134" s="440">
        <v>52.42</v>
      </c>
      <c r="D134" s="441" t="s">
        <v>330</v>
      </c>
      <c r="G134" s="441" t="s">
        <v>303</v>
      </c>
      <c r="H134" s="439">
        <v>816443596</v>
      </c>
      <c r="I134" s="440">
        <v>52.42</v>
      </c>
      <c r="J134" s="441" t="s">
        <v>330</v>
      </c>
      <c r="K134" s="461">
        <f t="shared" si="2"/>
        <v>0</v>
      </c>
    </row>
    <row r="135" spans="1:11" x14ac:dyDescent="0.25">
      <c r="A135" s="441">
        <v>3079</v>
      </c>
      <c r="B135" s="439">
        <v>3859321853</v>
      </c>
      <c r="C135" s="440">
        <v>307.62</v>
      </c>
      <c r="D135" s="441" t="s">
        <v>330</v>
      </c>
      <c r="G135" s="441" t="s">
        <v>285</v>
      </c>
      <c r="H135" s="439">
        <v>3859321853</v>
      </c>
      <c r="I135" s="440">
        <v>307.62</v>
      </c>
      <c r="J135" s="441" t="s">
        <v>330</v>
      </c>
      <c r="K135" s="461">
        <f t="shared" si="2"/>
        <v>0</v>
      </c>
    </row>
    <row r="136" spans="1:11" x14ac:dyDescent="0.25">
      <c r="A136" s="441">
        <v>3082</v>
      </c>
      <c r="B136" s="439">
        <v>844167167</v>
      </c>
      <c r="C136" s="440">
        <v>54.2</v>
      </c>
      <c r="D136" s="441" t="s">
        <v>330</v>
      </c>
      <c r="G136" s="441" t="s">
        <v>242</v>
      </c>
      <c r="H136" s="439">
        <v>844167167</v>
      </c>
      <c r="I136" s="440">
        <v>54.2</v>
      </c>
      <c r="J136" s="441" t="s">
        <v>330</v>
      </c>
      <c r="K136" s="461">
        <f t="shared" si="2"/>
        <v>0</v>
      </c>
    </row>
    <row r="137" spans="1:11" x14ac:dyDescent="0.25">
      <c r="A137" s="441">
        <v>3099</v>
      </c>
      <c r="B137" s="439">
        <v>954126950</v>
      </c>
      <c r="C137" s="440">
        <v>61.55</v>
      </c>
      <c r="D137" s="441" t="s">
        <v>329</v>
      </c>
      <c r="G137" s="441" t="s">
        <v>243</v>
      </c>
      <c r="H137" s="439">
        <v>954126950</v>
      </c>
      <c r="I137" s="440">
        <v>61.26</v>
      </c>
      <c r="J137" s="441" t="s">
        <v>329</v>
      </c>
      <c r="K137" s="461">
        <f t="shared" si="2"/>
        <v>0</v>
      </c>
    </row>
    <row r="138" spans="1:11" x14ac:dyDescent="0.25">
      <c r="A138" s="441">
        <v>3101</v>
      </c>
      <c r="B138" s="439">
        <v>895097548</v>
      </c>
      <c r="C138" s="440">
        <v>57.09</v>
      </c>
      <c r="D138" s="441" t="s">
        <v>330</v>
      </c>
      <c r="G138" s="441" t="s">
        <v>286</v>
      </c>
      <c r="H138" s="439">
        <v>895097548</v>
      </c>
      <c r="I138" s="440">
        <v>57.09</v>
      </c>
      <c r="J138" s="441" t="s">
        <v>330</v>
      </c>
      <c r="K138" s="461">
        <f t="shared" si="2"/>
        <v>0</v>
      </c>
    </row>
    <row r="139" spans="1:11" x14ac:dyDescent="0.25">
      <c r="A139" s="441">
        <v>3103</v>
      </c>
      <c r="B139" s="439">
        <v>994353817</v>
      </c>
      <c r="C139" s="440">
        <v>74.489999999999995</v>
      </c>
      <c r="D139" s="441" t="s">
        <v>329</v>
      </c>
      <c r="G139" s="441" t="s">
        <v>244</v>
      </c>
      <c r="H139" s="439">
        <v>994353817</v>
      </c>
      <c r="I139" s="440">
        <v>74.14</v>
      </c>
      <c r="J139" s="441" t="s">
        <v>329</v>
      </c>
      <c r="K139" s="461">
        <f t="shared" si="2"/>
        <v>0</v>
      </c>
    </row>
    <row r="140" spans="1:11" x14ac:dyDescent="0.25">
      <c r="A140" s="441">
        <v>3104</v>
      </c>
      <c r="B140" s="439">
        <v>1274384383</v>
      </c>
      <c r="C140" s="440">
        <v>84.49</v>
      </c>
      <c r="D140" s="441" t="s">
        <v>330</v>
      </c>
      <c r="G140" s="441" t="s">
        <v>268</v>
      </c>
      <c r="H140" s="439">
        <v>1274384383</v>
      </c>
      <c r="I140" s="440">
        <v>84.49</v>
      </c>
      <c r="J140" s="441" t="s">
        <v>330</v>
      </c>
      <c r="K140" s="461">
        <f t="shared" si="2"/>
        <v>0</v>
      </c>
    </row>
    <row r="141" spans="1:11" x14ac:dyDescent="0.25">
      <c r="A141" s="475">
        <v>4036</v>
      </c>
      <c r="B141" s="476">
        <v>4656293190</v>
      </c>
      <c r="C141" s="477">
        <v>1374.61</v>
      </c>
      <c r="D141" s="475" t="s">
        <v>329</v>
      </c>
      <c r="E141" s="478"/>
      <c r="F141" s="478"/>
      <c r="G141" s="475" t="s">
        <v>245</v>
      </c>
      <c r="H141" s="480">
        <v>4656293188</v>
      </c>
      <c r="I141" s="477">
        <v>1416.12</v>
      </c>
      <c r="J141" s="475" t="s">
        <v>329</v>
      </c>
      <c r="K141" s="479">
        <f t="shared" si="2"/>
        <v>-2</v>
      </c>
    </row>
    <row r="142" spans="1:11" x14ac:dyDescent="0.25">
      <c r="A142" s="441" t="s">
        <v>331</v>
      </c>
      <c r="B142" s="439">
        <v>440946688</v>
      </c>
      <c r="C142" s="440">
        <v>7.67</v>
      </c>
      <c r="D142" s="441" t="s">
        <v>329</v>
      </c>
      <c r="G142" s="441" t="s">
        <v>239</v>
      </c>
      <c r="H142" s="440">
        <v>440946688</v>
      </c>
      <c r="I142" s="440">
        <v>7.84</v>
      </c>
      <c r="J142" s="441" t="s">
        <v>329</v>
      </c>
      <c r="K142" s="461">
        <f t="shared" si="2"/>
        <v>0</v>
      </c>
    </row>
    <row r="143" spans="1:11" x14ac:dyDescent="0.25">
      <c r="A143" s="441" t="s">
        <v>332</v>
      </c>
      <c r="B143" s="439">
        <v>610455039</v>
      </c>
      <c r="C143" s="440">
        <v>67.900000000000006</v>
      </c>
      <c r="D143" s="441" t="s">
        <v>329</v>
      </c>
      <c r="G143" s="441" t="s">
        <v>204</v>
      </c>
      <c r="H143" s="439">
        <v>610455039</v>
      </c>
      <c r="I143" s="440">
        <v>41.5</v>
      </c>
      <c r="J143" s="441" t="s">
        <v>329</v>
      </c>
      <c r="K143" s="461">
        <f t="shared" si="2"/>
        <v>0</v>
      </c>
    </row>
    <row r="144" spans="1:11" x14ac:dyDescent="0.25">
      <c r="A144" s="441" t="s">
        <v>333</v>
      </c>
      <c r="B144" s="439">
        <v>440946688</v>
      </c>
      <c r="C144" s="440">
        <v>7.67</v>
      </c>
      <c r="D144" s="441" t="s">
        <v>329</v>
      </c>
      <c r="G144" s="441" t="s">
        <v>205</v>
      </c>
      <c r="H144" s="439">
        <v>440946688</v>
      </c>
      <c r="I144" s="440">
        <v>7.84</v>
      </c>
      <c r="J144" s="441" t="s">
        <v>329</v>
      </c>
      <c r="K144" s="461">
        <f t="shared" si="2"/>
        <v>0</v>
      </c>
    </row>
    <row r="145" spans="1:11" x14ac:dyDescent="0.25">
      <c r="A145" s="441" t="s">
        <v>346</v>
      </c>
      <c r="B145" s="439">
        <v>440946688</v>
      </c>
      <c r="C145" s="440">
        <v>7.67</v>
      </c>
      <c r="D145" s="441" t="s">
        <v>330</v>
      </c>
      <c r="G145" s="441" t="s">
        <v>206</v>
      </c>
      <c r="H145" s="439">
        <v>440946688</v>
      </c>
      <c r="I145" s="440">
        <v>7.84</v>
      </c>
      <c r="J145" s="441" t="s">
        <v>329</v>
      </c>
      <c r="K145" s="461">
        <f t="shared" si="2"/>
        <v>0</v>
      </c>
    </row>
    <row r="146" spans="1:11" x14ac:dyDescent="0.25">
      <c r="A146" s="441" t="s">
        <v>347</v>
      </c>
      <c r="B146" s="439">
        <v>440946688</v>
      </c>
      <c r="C146" s="440">
        <v>7.84</v>
      </c>
      <c r="D146" s="441" t="s">
        <v>330</v>
      </c>
      <c r="G146" s="441" t="s">
        <v>207</v>
      </c>
      <c r="H146" s="439">
        <v>440946688</v>
      </c>
      <c r="I146" s="440">
        <v>7.84</v>
      </c>
      <c r="J146" s="441" t="s">
        <v>330</v>
      </c>
      <c r="K146" s="461">
        <f t="shared" si="2"/>
        <v>0</v>
      </c>
    </row>
    <row r="147" spans="1:11" x14ac:dyDescent="0.25">
      <c r="A147" s="441" t="s">
        <v>334</v>
      </c>
      <c r="B147" s="439">
        <v>440946688</v>
      </c>
      <c r="C147" s="440">
        <v>7.67</v>
      </c>
      <c r="D147" s="441" t="s">
        <v>329</v>
      </c>
      <c r="G147" s="441" t="s">
        <v>236</v>
      </c>
      <c r="H147" s="439">
        <v>440946688</v>
      </c>
      <c r="I147" s="440">
        <v>7.84</v>
      </c>
      <c r="J147" s="441" t="s">
        <v>329</v>
      </c>
      <c r="K147" s="461">
        <f t="shared" si="2"/>
        <v>0</v>
      </c>
    </row>
    <row r="148" spans="1:11" x14ac:dyDescent="0.25">
      <c r="A148" s="441" t="s">
        <v>348</v>
      </c>
      <c r="B148" s="439">
        <v>617809919</v>
      </c>
      <c r="C148" s="440">
        <v>42.57</v>
      </c>
      <c r="D148" s="441" t="s">
        <v>330</v>
      </c>
      <c r="G148" s="441" t="s">
        <v>233</v>
      </c>
      <c r="H148" s="439">
        <v>617809919</v>
      </c>
      <c r="I148" s="440">
        <v>42</v>
      </c>
      <c r="J148" s="441" t="s">
        <v>329</v>
      </c>
      <c r="K148" s="461">
        <f t="shared" si="2"/>
        <v>0</v>
      </c>
    </row>
    <row r="149" spans="1:11" x14ac:dyDescent="0.25">
      <c r="G149" s="441"/>
      <c r="H149" s="439"/>
      <c r="I149" s="440"/>
      <c r="J149" s="441"/>
    </row>
    <row r="150" spans="1:11" x14ac:dyDescent="0.25">
      <c r="G150" s="441"/>
      <c r="H150" s="439"/>
      <c r="I150" s="440"/>
      <c r="J150" s="441"/>
    </row>
  </sheetData>
  <autoFilter ref="A1:D146" xr:uid="{00000000-0009-0000-0000-00000D000000}"/>
  <sortState xmlns:xlrd2="http://schemas.microsoft.com/office/spreadsheetml/2017/richdata2" ref="A2:D148">
    <sortCondition ref="A1:A148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49"/>
  <sheetViews>
    <sheetView zoomScaleNormal="100" workbookViewId="0">
      <pane xSplit="4" ySplit="5" topLeftCell="E40" activePane="bottomRight" state="frozen"/>
      <selection activeCell="B12" sqref="B12"/>
      <selection pane="topRight" activeCell="B12" sqref="B12"/>
      <selection pane="bottomLeft" activeCell="B12" sqref="B12"/>
      <selection pane="bottomRight" activeCell="G137" sqref="G137"/>
    </sheetView>
  </sheetViews>
  <sheetFormatPr baseColWidth="10" defaultColWidth="0" defaultRowHeight="12.75" x14ac:dyDescent="0.2"/>
  <cols>
    <col min="1" max="1" width="5.85546875" style="238" customWidth="1"/>
    <col min="2" max="2" width="14.5703125" style="538" customWidth="1"/>
    <col min="3" max="3" width="30.28515625" style="238" bestFit="1" customWidth="1"/>
    <col min="4" max="4" width="14.140625" style="238" bestFit="1" customWidth="1"/>
    <col min="5" max="5" width="16" style="238" customWidth="1"/>
    <col min="6" max="8" width="15.42578125" style="238" bestFit="1" customWidth="1"/>
    <col min="9" max="9" width="14.42578125" style="238" bestFit="1" customWidth="1"/>
    <col min="10" max="10" width="14.42578125" style="262" bestFit="1" customWidth="1"/>
    <col min="11" max="11" width="14.42578125" style="238" bestFit="1" customWidth="1"/>
    <col min="12" max="13" width="14" style="238" bestFit="1" customWidth="1"/>
    <col min="14" max="14" width="15" style="238" customWidth="1"/>
    <col min="15" max="15" width="13" style="238" hidden="1" customWidth="1"/>
    <col min="16" max="16384" width="4.7109375" style="238" hidden="1"/>
  </cols>
  <sheetData>
    <row r="1" spans="1:14" ht="1.5" customHeight="1" x14ac:dyDescent="0.2">
      <c r="B1" s="349" t="s">
        <v>21</v>
      </c>
      <c r="C1" s="237"/>
      <c r="D1" s="254"/>
      <c r="E1" s="255"/>
      <c r="F1" s="255"/>
      <c r="G1" s="255"/>
      <c r="H1" s="237"/>
      <c r="I1" s="237"/>
      <c r="J1" s="254"/>
      <c r="K1" s="237"/>
      <c r="L1" s="237"/>
      <c r="M1" s="237"/>
    </row>
    <row r="2" spans="1:14" ht="21" x14ac:dyDescent="0.35">
      <c r="B2" s="349"/>
      <c r="C2" s="606" t="s">
        <v>178</v>
      </c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256"/>
    </row>
    <row r="3" spans="1:14" ht="15.75" x14ac:dyDescent="0.25">
      <c r="B3" s="349"/>
      <c r="C3" s="607">
        <f>+'Datos globales '!B12</f>
        <v>45900</v>
      </c>
      <c r="D3" s="607"/>
      <c r="E3" s="607"/>
      <c r="F3" s="607"/>
      <c r="G3" s="607"/>
      <c r="H3" s="607"/>
      <c r="I3" s="607"/>
      <c r="J3" s="607"/>
      <c r="K3" s="607"/>
      <c r="L3" s="607"/>
      <c r="M3" s="607"/>
    </row>
    <row r="4" spans="1:14" ht="2.25" customHeight="1" x14ac:dyDescent="0.2">
      <c r="B4" s="349"/>
      <c r="C4" s="237"/>
      <c r="D4" s="254"/>
      <c r="E4" s="255"/>
      <c r="F4" s="255"/>
      <c r="G4" s="255"/>
      <c r="H4" s="237"/>
      <c r="I4" s="237"/>
      <c r="J4" s="257"/>
      <c r="K4" s="237"/>
      <c r="L4" s="237"/>
      <c r="M4" s="237"/>
    </row>
    <row r="5" spans="1:14" s="189" customFormat="1" x14ac:dyDescent="0.25">
      <c r="A5" s="469" t="s">
        <v>399</v>
      </c>
      <c r="B5" s="469" t="s">
        <v>27</v>
      </c>
      <c r="C5" s="470" t="s">
        <v>28</v>
      </c>
      <c r="D5" s="470" t="s">
        <v>29</v>
      </c>
      <c r="E5" s="470" t="s">
        <v>141</v>
      </c>
      <c r="F5" s="470" t="s">
        <v>30</v>
      </c>
      <c r="G5" s="470" t="s">
        <v>31</v>
      </c>
      <c r="H5" s="470" t="s">
        <v>149</v>
      </c>
      <c r="I5" s="470" t="s">
        <v>150</v>
      </c>
      <c r="J5" s="470" t="s">
        <v>32</v>
      </c>
      <c r="K5" s="470" t="s">
        <v>33</v>
      </c>
      <c r="L5" s="470" t="s">
        <v>34</v>
      </c>
      <c r="M5" s="470" t="s">
        <v>35</v>
      </c>
    </row>
    <row r="6" spans="1:14" s="402" customFormat="1" ht="12" hidden="1" customHeight="1" x14ac:dyDescent="0.2">
      <c r="A6" s="602" t="s">
        <v>363</v>
      </c>
      <c r="B6" s="598" t="s">
        <v>648</v>
      </c>
      <c r="C6" s="598" t="s">
        <v>480</v>
      </c>
      <c r="D6" s="490" t="s">
        <v>36</v>
      </c>
      <c r="E6" s="491">
        <v>373310775</v>
      </c>
      <c r="F6" s="492">
        <v>373310775</v>
      </c>
      <c r="G6" s="491">
        <v>0</v>
      </c>
      <c r="H6" s="491">
        <v>0</v>
      </c>
      <c r="I6" s="492">
        <v>0</v>
      </c>
      <c r="J6" s="491">
        <v>0</v>
      </c>
      <c r="K6" s="491">
        <v>0</v>
      </c>
      <c r="L6" s="491">
        <v>0</v>
      </c>
      <c r="M6" s="491">
        <v>0</v>
      </c>
      <c r="N6" s="403"/>
    </row>
    <row r="7" spans="1:14" s="402" customFormat="1" ht="12" hidden="1" customHeight="1" x14ac:dyDescent="0.2">
      <c r="A7" s="602"/>
      <c r="B7" s="598"/>
      <c r="C7" s="598"/>
      <c r="D7" s="490" t="s">
        <v>491</v>
      </c>
      <c r="E7" s="491">
        <v>100000000</v>
      </c>
      <c r="F7" s="492">
        <v>100000000</v>
      </c>
      <c r="G7" s="491">
        <v>0</v>
      </c>
      <c r="H7" s="491">
        <v>0</v>
      </c>
      <c r="I7" s="492">
        <v>0</v>
      </c>
      <c r="J7" s="491">
        <v>0</v>
      </c>
      <c r="K7" s="491">
        <v>0</v>
      </c>
      <c r="L7" s="491">
        <v>0</v>
      </c>
      <c r="M7" s="491">
        <v>0</v>
      </c>
      <c r="N7" s="403"/>
    </row>
    <row r="8" spans="1:14" s="402" customFormat="1" ht="12" hidden="1" customHeight="1" x14ac:dyDescent="0.2">
      <c r="A8" s="602"/>
      <c r="B8" s="598"/>
      <c r="C8" s="598" t="s">
        <v>480</v>
      </c>
      <c r="D8" s="490" t="s">
        <v>877</v>
      </c>
      <c r="E8" s="491">
        <v>316614</v>
      </c>
      <c r="F8" s="492">
        <v>316614</v>
      </c>
      <c r="G8" s="491">
        <v>0</v>
      </c>
      <c r="H8" s="491">
        <v>0</v>
      </c>
      <c r="I8" s="492">
        <v>0</v>
      </c>
      <c r="J8" s="491">
        <v>0</v>
      </c>
      <c r="K8" s="491">
        <v>0</v>
      </c>
      <c r="L8" s="491">
        <v>0</v>
      </c>
      <c r="M8" s="491">
        <v>0</v>
      </c>
      <c r="N8" s="403"/>
    </row>
    <row r="9" spans="1:14" s="402" customFormat="1" ht="12" hidden="1" customHeight="1" x14ac:dyDescent="0.2">
      <c r="A9" s="602"/>
      <c r="B9" s="598" t="s">
        <v>649</v>
      </c>
      <c r="C9" s="598" t="s">
        <v>878</v>
      </c>
      <c r="D9" s="490" t="s">
        <v>36</v>
      </c>
      <c r="E9" s="491">
        <v>800000000</v>
      </c>
      <c r="F9" s="492">
        <v>800000000</v>
      </c>
      <c r="G9" s="491">
        <v>0</v>
      </c>
      <c r="H9" s="491">
        <v>0</v>
      </c>
      <c r="I9" s="492">
        <v>0</v>
      </c>
      <c r="J9" s="491">
        <v>0</v>
      </c>
      <c r="K9" s="491">
        <v>0</v>
      </c>
      <c r="L9" s="491">
        <v>0</v>
      </c>
      <c r="M9" s="491">
        <v>0</v>
      </c>
      <c r="N9" s="403"/>
    </row>
    <row r="10" spans="1:14" s="402" customFormat="1" ht="12" hidden="1" customHeight="1" x14ac:dyDescent="0.2">
      <c r="A10" s="602"/>
      <c r="B10" s="598"/>
      <c r="C10" s="598" t="s">
        <v>878</v>
      </c>
      <c r="D10" s="490" t="s">
        <v>877</v>
      </c>
      <c r="E10" s="491">
        <v>438000</v>
      </c>
      <c r="F10" s="492">
        <v>438000</v>
      </c>
      <c r="G10" s="491">
        <v>0</v>
      </c>
      <c r="H10" s="491">
        <v>0</v>
      </c>
      <c r="I10" s="492">
        <v>0</v>
      </c>
      <c r="J10" s="491">
        <v>0</v>
      </c>
      <c r="K10" s="491">
        <v>0</v>
      </c>
      <c r="L10" s="491">
        <v>0</v>
      </c>
      <c r="M10" s="491">
        <v>0</v>
      </c>
      <c r="N10" s="403"/>
    </row>
    <row r="11" spans="1:14" s="402" customFormat="1" ht="12" hidden="1" customHeight="1" x14ac:dyDescent="0.2">
      <c r="A11" s="602"/>
      <c r="B11" s="598" t="s">
        <v>650</v>
      </c>
      <c r="C11" s="598" t="s">
        <v>535</v>
      </c>
      <c r="D11" s="490" t="s">
        <v>36</v>
      </c>
      <c r="E11" s="491">
        <v>800000000</v>
      </c>
      <c r="F11" s="492">
        <v>800000000</v>
      </c>
      <c r="G11" s="491">
        <v>0</v>
      </c>
      <c r="H11" s="491">
        <v>0</v>
      </c>
      <c r="I11" s="492">
        <v>0</v>
      </c>
      <c r="J11" s="491">
        <v>0</v>
      </c>
      <c r="K11" s="491">
        <v>0</v>
      </c>
      <c r="L11" s="491">
        <v>0</v>
      </c>
      <c r="M11" s="491">
        <v>0</v>
      </c>
      <c r="N11" s="403"/>
    </row>
    <row r="12" spans="1:14" s="402" customFormat="1" ht="12" hidden="1" customHeight="1" x14ac:dyDescent="0.2">
      <c r="A12" s="602"/>
      <c r="B12" s="598"/>
      <c r="C12" s="598" t="s">
        <v>535</v>
      </c>
      <c r="D12" s="490" t="s">
        <v>877</v>
      </c>
      <c r="E12" s="491">
        <v>432210</v>
      </c>
      <c r="F12" s="492">
        <v>432210</v>
      </c>
      <c r="G12" s="491">
        <v>0</v>
      </c>
      <c r="H12" s="491">
        <v>0</v>
      </c>
      <c r="I12" s="492">
        <v>0</v>
      </c>
      <c r="J12" s="491">
        <v>0</v>
      </c>
      <c r="K12" s="491">
        <v>0</v>
      </c>
      <c r="L12" s="491">
        <v>0</v>
      </c>
      <c r="M12" s="491">
        <v>0</v>
      </c>
      <c r="N12" s="403"/>
    </row>
    <row r="13" spans="1:14" s="402" customFormat="1" ht="12" hidden="1" customHeight="1" x14ac:dyDescent="0.2">
      <c r="A13" s="602"/>
      <c r="B13" s="560" t="s">
        <v>651</v>
      </c>
      <c r="C13" s="560" t="s">
        <v>492</v>
      </c>
      <c r="D13" s="490" t="s">
        <v>36</v>
      </c>
      <c r="E13" s="491">
        <v>938543000</v>
      </c>
      <c r="F13" s="492">
        <v>938543000</v>
      </c>
      <c r="G13" s="491">
        <v>0</v>
      </c>
      <c r="H13" s="491">
        <v>0</v>
      </c>
      <c r="I13" s="492">
        <v>0</v>
      </c>
      <c r="J13" s="491">
        <v>0</v>
      </c>
      <c r="K13" s="491">
        <v>0</v>
      </c>
      <c r="L13" s="491">
        <v>0</v>
      </c>
      <c r="M13" s="491">
        <v>0</v>
      </c>
      <c r="N13" s="403"/>
    </row>
    <row r="14" spans="1:14" s="402" customFormat="1" ht="12" hidden="1" customHeight="1" x14ac:dyDescent="0.2">
      <c r="A14" s="602"/>
      <c r="B14" s="598" t="s">
        <v>652</v>
      </c>
      <c r="C14" s="598" t="s">
        <v>535</v>
      </c>
      <c r="D14" s="490" t="s">
        <v>36</v>
      </c>
      <c r="E14" s="491">
        <v>800000000</v>
      </c>
      <c r="F14" s="492">
        <v>800000000</v>
      </c>
      <c r="G14" s="491">
        <v>0</v>
      </c>
      <c r="H14" s="491">
        <v>0</v>
      </c>
      <c r="I14" s="492">
        <v>0</v>
      </c>
      <c r="J14" s="491">
        <v>0</v>
      </c>
      <c r="K14" s="491">
        <v>0</v>
      </c>
      <c r="L14" s="491">
        <v>0</v>
      </c>
      <c r="M14" s="491">
        <v>0</v>
      </c>
      <c r="N14" s="403"/>
    </row>
    <row r="15" spans="1:14" s="402" customFormat="1" ht="12" hidden="1" customHeight="1" x14ac:dyDescent="0.2">
      <c r="A15" s="602"/>
      <c r="B15" s="598"/>
      <c r="C15" s="598" t="s">
        <v>535</v>
      </c>
      <c r="D15" s="490" t="s">
        <v>877</v>
      </c>
      <c r="E15" s="491">
        <v>419140</v>
      </c>
      <c r="F15" s="492">
        <v>419140</v>
      </c>
      <c r="G15" s="491">
        <v>0</v>
      </c>
      <c r="H15" s="491">
        <v>0</v>
      </c>
      <c r="I15" s="492">
        <v>0</v>
      </c>
      <c r="J15" s="491">
        <v>0</v>
      </c>
      <c r="K15" s="491">
        <v>0</v>
      </c>
      <c r="L15" s="491">
        <v>0</v>
      </c>
      <c r="M15" s="491">
        <v>0</v>
      </c>
      <c r="N15" s="403"/>
    </row>
    <row r="16" spans="1:14" s="402" customFormat="1" ht="12" hidden="1" customHeight="1" x14ac:dyDescent="0.2">
      <c r="A16" s="602"/>
      <c r="B16" s="598" t="s">
        <v>653</v>
      </c>
      <c r="C16" s="598" t="s">
        <v>480</v>
      </c>
      <c r="D16" s="490" t="s">
        <v>36</v>
      </c>
      <c r="E16" s="491">
        <v>997998000</v>
      </c>
      <c r="F16" s="492">
        <v>997998000</v>
      </c>
      <c r="G16" s="491">
        <v>0</v>
      </c>
      <c r="H16" s="491">
        <v>0</v>
      </c>
      <c r="I16" s="492">
        <v>0</v>
      </c>
      <c r="J16" s="491">
        <v>0</v>
      </c>
      <c r="K16" s="491">
        <v>0</v>
      </c>
      <c r="L16" s="491">
        <v>0</v>
      </c>
      <c r="M16" s="491">
        <v>0</v>
      </c>
      <c r="N16" s="403"/>
    </row>
    <row r="17" spans="1:14" s="402" customFormat="1" ht="12" hidden="1" customHeight="1" x14ac:dyDescent="0.2">
      <c r="A17" s="602"/>
      <c r="B17" s="598"/>
      <c r="C17" s="598" t="s">
        <v>480</v>
      </c>
      <c r="D17" s="490" t="s">
        <v>877</v>
      </c>
      <c r="E17" s="491">
        <v>501727</v>
      </c>
      <c r="F17" s="492">
        <v>501727</v>
      </c>
      <c r="G17" s="491">
        <v>0</v>
      </c>
      <c r="H17" s="491">
        <v>0</v>
      </c>
      <c r="I17" s="492">
        <v>0</v>
      </c>
      <c r="J17" s="491">
        <v>0</v>
      </c>
      <c r="K17" s="491">
        <v>0</v>
      </c>
      <c r="L17" s="491">
        <v>0</v>
      </c>
      <c r="M17" s="491">
        <v>0</v>
      </c>
      <c r="N17" s="403"/>
    </row>
    <row r="18" spans="1:14" s="402" customFormat="1" ht="12" hidden="1" customHeight="1" x14ac:dyDescent="0.2">
      <c r="A18" s="602"/>
      <c r="B18" s="598" t="s">
        <v>654</v>
      </c>
      <c r="C18" s="598" t="s">
        <v>890</v>
      </c>
      <c r="D18" s="490" t="s">
        <v>36</v>
      </c>
      <c r="E18" s="491">
        <v>750000000</v>
      </c>
      <c r="F18" s="492">
        <v>750000000</v>
      </c>
      <c r="G18" s="491">
        <v>0</v>
      </c>
      <c r="H18" s="491">
        <v>0</v>
      </c>
      <c r="I18" s="492">
        <v>0</v>
      </c>
      <c r="J18" s="491">
        <v>0</v>
      </c>
      <c r="K18" s="491">
        <v>0</v>
      </c>
      <c r="L18" s="491">
        <v>0</v>
      </c>
      <c r="M18" s="491">
        <v>0</v>
      </c>
      <c r="N18" s="403"/>
    </row>
    <row r="19" spans="1:14" s="402" customFormat="1" ht="12" hidden="1" customHeight="1" x14ac:dyDescent="0.2">
      <c r="A19" s="602"/>
      <c r="B19" s="598"/>
      <c r="C19" s="598" t="s">
        <v>890</v>
      </c>
      <c r="D19" s="490" t="s">
        <v>877</v>
      </c>
      <c r="E19" s="491">
        <v>387605</v>
      </c>
      <c r="F19" s="492">
        <v>387605</v>
      </c>
      <c r="G19" s="491">
        <v>0</v>
      </c>
      <c r="H19" s="491">
        <v>0</v>
      </c>
      <c r="I19" s="492">
        <v>0</v>
      </c>
      <c r="J19" s="491">
        <v>0</v>
      </c>
      <c r="K19" s="491">
        <v>0</v>
      </c>
      <c r="L19" s="491">
        <v>0</v>
      </c>
      <c r="M19" s="491">
        <v>0</v>
      </c>
      <c r="N19" s="403"/>
    </row>
    <row r="20" spans="1:14" s="402" customFormat="1" ht="12" hidden="1" customHeight="1" x14ac:dyDescent="0.2">
      <c r="A20" s="602"/>
      <c r="B20" s="598" t="s">
        <v>655</v>
      </c>
      <c r="C20" s="598" t="s">
        <v>467</v>
      </c>
      <c r="D20" s="490" t="s">
        <v>36</v>
      </c>
      <c r="E20" s="491">
        <v>496466831</v>
      </c>
      <c r="F20" s="492">
        <v>496466831</v>
      </c>
      <c r="G20" s="491">
        <v>0</v>
      </c>
      <c r="H20" s="491">
        <v>0</v>
      </c>
      <c r="I20" s="492">
        <v>0</v>
      </c>
      <c r="J20" s="491">
        <v>0</v>
      </c>
      <c r="K20" s="491">
        <v>0</v>
      </c>
      <c r="L20" s="491">
        <v>0</v>
      </c>
      <c r="M20" s="491">
        <v>0</v>
      </c>
      <c r="N20" s="403"/>
    </row>
    <row r="21" spans="1:14" s="402" customFormat="1" ht="12" hidden="1" customHeight="1" x14ac:dyDescent="0.2">
      <c r="A21" s="602"/>
      <c r="B21" s="598"/>
      <c r="C21" s="598"/>
      <c r="D21" s="490" t="s">
        <v>491</v>
      </c>
      <c r="E21" s="491">
        <v>300000000</v>
      </c>
      <c r="F21" s="492">
        <v>300000000</v>
      </c>
      <c r="G21" s="491">
        <v>0</v>
      </c>
      <c r="H21" s="491">
        <v>0</v>
      </c>
      <c r="I21" s="492">
        <v>0</v>
      </c>
      <c r="J21" s="491">
        <v>0</v>
      </c>
      <c r="K21" s="491">
        <v>0</v>
      </c>
      <c r="L21" s="491">
        <v>0</v>
      </c>
      <c r="M21" s="491">
        <v>0</v>
      </c>
      <c r="N21" s="403"/>
    </row>
    <row r="22" spans="1:14" s="402" customFormat="1" ht="12" hidden="1" customHeight="1" x14ac:dyDescent="0.2">
      <c r="A22" s="602"/>
      <c r="B22" s="598"/>
      <c r="C22" s="598" t="s">
        <v>467</v>
      </c>
      <c r="D22" s="490" t="s">
        <v>877</v>
      </c>
      <c r="E22" s="491">
        <v>397838</v>
      </c>
      <c r="F22" s="492">
        <v>397838</v>
      </c>
      <c r="G22" s="491">
        <v>0</v>
      </c>
      <c r="H22" s="491">
        <v>0</v>
      </c>
      <c r="I22" s="492">
        <v>0</v>
      </c>
      <c r="J22" s="491">
        <v>0</v>
      </c>
      <c r="K22" s="491">
        <v>0</v>
      </c>
      <c r="L22" s="491">
        <v>0</v>
      </c>
      <c r="M22" s="491">
        <v>0</v>
      </c>
      <c r="N22" s="403"/>
    </row>
    <row r="23" spans="1:14" s="402" customFormat="1" ht="12" hidden="1" customHeight="1" x14ac:dyDescent="0.2">
      <c r="A23" s="602"/>
      <c r="B23" s="598" t="s">
        <v>656</v>
      </c>
      <c r="C23" s="598" t="s">
        <v>377</v>
      </c>
      <c r="D23" s="490" t="s">
        <v>36</v>
      </c>
      <c r="E23" s="491">
        <v>850000000</v>
      </c>
      <c r="F23" s="492">
        <v>850000000</v>
      </c>
      <c r="G23" s="491">
        <v>0</v>
      </c>
      <c r="H23" s="491">
        <v>0</v>
      </c>
      <c r="I23" s="492">
        <v>0</v>
      </c>
      <c r="J23" s="491">
        <v>0</v>
      </c>
      <c r="K23" s="491">
        <v>0</v>
      </c>
      <c r="L23" s="491">
        <v>0</v>
      </c>
      <c r="M23" s="491">
        <v>0</v>
      </c>
      <c r="N23" s="403"/>
    </row>
    <row r="24" spans="1:14" s="402" customFormat="1" ht="12" hidden="1" customHeight="1" x14ac:dyDescent="0.2">
      <c r="A24" s="602"/>
      <c r="B24" s="598"/>
      <c r="C24" s="598" t="s">
        <v>377</v>
      </c>
      <c r="D24" s="490" t="s">
        <v>877</v>
      </c>
      <c r="E24" s="491">
        <v>395206</v>
      </c>
      <c r="F24" s="492">
        <v>395206</v>
      </c>
      <c r="G24" s="491">
        <v>0</v>
      </c>
      <c r="H24" s="491">
        <v>0</v>
      </c>
      <c r="I24" s="492">
        <v>0</v>
      </c>
      <c r="J24" s="491">
        <v>0</v>
      </c>
      <c r="K24" s="491">
        <v>0</v>
      </c>
      <c r="L24" s="491">
        <v>0</v>
      </c>
      <c r="M24" s="491">
        <v>0</v>
      </c>
      <c r="N24" s="403"/>
    </row>
    <row r="25" spans="1:14" s="402" customFormat="1" ht="12" hidden="1" customHeight="1" x14ac:dyDescent="0.2">
      <c r="A25" s="602"/>
      <c r="B25" s="598" t="s">
        <v>657</v>
      </c>
      <c r="C25" s="598" t="s">
        <v>473</v>
      </c>
      <c r="D25" s="490" t="s">
        <v>36</v>
      </c>
      <c r="E25" s="491">
        <v>700000000</v>
      </c>
      <c r="F25" s="492">
        <v>700000000</v>
      </c>
      <c r="G25" s="491">
        <v>0</v>
      </c>
      <c r="H25" s="491">
        <v>0</v>
      </c>
      <c r="I25" s="492">
        <v>0</v>
      </c>
      <c r="J25" s="491">
        <v>0</v>
      </c>
      <c r="K25" s="491">
        <v>0</v>
      </c>
      <c r="L25" s="491">
        <v>0</v>
      </c>
      <c r="M25" s="491">
        <v>0</v>
      </c>
      <c r="N25" s="403"/>
    </row>
    <row r="26" spans="1:14" s="402" customFormat="1" ht="12" hidden="1" customHeight="1" x14ac:dyDescent="0.2">
      <c r="A26" s="602"/>
      <c r="B26" s="598"/>
      <c r="C26" s="598"/>
      <c r="D26" s="490" t="s">
        <v>491</v>
      </c>
      <c r="E26" s="491">
        <v>100000000</v>
      </c>
      <c r="F26" s="492">
        <v>100000000</v>
      </c>
      <c r="G26" s="491">
        <v>0</v>
      </c>
      <c r="H26" s="491" t="s">
        <v>584</v>
      </c>
      <c r="I26" s="492">
        <v>0</v>
      </c>
      <c r="J26" s="491">
        <v>0</v>
      </c>
      <c r="K26" s="491">
        <v>0</v>
      </c>
      <c r="L26" s="491">
        <v>0</v>
      </c>
      <c r="M26" s="491">
        <v>0</v>
      </c>
      <c r="N26" s="403"/>
    </row>
    <row r="27" spans="1:14" s="402" customFormat="1" ht="12" hidden="1" customHeight="1" x14ac:dyDescent="0.2">
      <c r="A27" s="602"/>
      <c r="B27" s="598"/>
      <c r="C27" s="598" t="s">
        <v>473</v>
      </c>
      <c r="D27" s="490" t="s">
        <v>877</v>
      </c>
      <c r="E27" s="491">
        <v>397837</v>
      </c>
      <c r="F27" s="492">
        <v>397834</v>
      </c>
      <c r="G27" s="491">
        <v>3</v>
      </c>
      <c r="H27" s="491">
        <v>0</v>
      </c>
      <c r="I27" s="492">
        <v>3</v>
      </c>
      <c r="J27" s="491">
        <v>0</v>
      </c>
      <c r="K27" s="491">
        <v>0</v>
      </c>
      <c r="L27" s="491">
        <v>3</v>
      </c>
      <c r="M27" s="491">
        <v>0</v>
      </c>
      <c r="N27" s="403"/>
    </row>
    <row r="28" spans="1:14" s="402" customFormat="1" ht="12" hidden="1" customHeight="1" x14ac:dyDescent="0.2">
      <c r="A28" s="602"/>
      <c r="B28" s="598" t="s">
        <v>658</v>
      </c>
      <c r="C28" s="598" t="s">
        <v>821</v>
      </c>
      <c r="D28" s="490" t="s">
        <v>36</v>
      </c>
      <c r="E28" s="491">
        <v>786977188</v>
      </c>
      <c r="F28" s="492">
        <v>786977188</v>
      </c>
      <c r="G28" s="491">
        <v>0</v>
      </c>
      <c r="H28" s="491">
        <v>0</v>
      </c>
      <c r="I28" s="492">
        <v>0</v>
      </c>
      <c r="J28" s="491">
        <v>0</v>
      </c>
      <c r="K28" s="491">
        <v>0</v>
      </c>
      <c r="L28" s="491">
        <v>0</v>
      </c>
      <c r="M28" s="491">
        <v>0</v>
      </c>
      <c r="N28" s="403"/>
    </row>
    <row r="29" spans="1:14" s="402" customFormat="1" ht="12" hidden="1" customHeight="1" x14ac:dyDescent="0.2">
      <c r="A29" s="602"/>
      <c r="B29" s="598"/>
      <c r="C29" s="598" t="s">
        <v>821</v>
      </c>
      <c r="D29" s="490" t="s">
        <v>877</v>
      </c>
      <c r="E29" s="491">
        <v>365648</v>
      </c>
      <c r="F29" s="492">
        <v>365648</v>
      </c>
      <c r="G29" s="491">
        <v>0</v>
      </c>
      <c r="H29" s="491">
        <v>0</v>
      </c>
      <c r="I29" s="492">
        <v>0</v>
      </c>
      <c r="J29" s="491">
        <v>0</v>
      </c>
      <c r="K29" s="491">
        <v>0</v>
      </c>
      <c r="L29" s="491">
        <v>0</v>
      </c>
      <c r="M29" s="491">
        <v>0</v>
      </c>
      <c r="N29" s="403"/>
    </row>
    <row r="30" spans="1:14" s="402" customFormat="1" ht="12" hidden="1" customHeight="1" x14ac:dyDescent="0.2">
      <c r="A30" s="602"/>
      <c r="B30" s="598" t="s">
        <v>659</v>
      </c>
      <c r="C30" s="598" t="s">
        <v>377</v>
      </c>
      <c r="D30" s="490" t="s">
        <v>36</v>
      </c>
      <c r="E30" s="491">
        <v>600000000</v>
      </c>
      <c r="F30" s="492">
        <v>600000000</v>
      </c>
      <c r="G30" s="491">
        <v>0</v>
      </c>
      <c r="H30" s="491">
        <v>0</v>
      </c>
      <c r="I30" s="492">
        <v>0</v>
      </c>
      <c r="J30" s="491">
        <v>0</v>
      </c>
      <c r="K30" s="491">
        <v>0</v>
      </c>
      <c r="L30" s="491">
        <v>0</v>
      </c>
      <c r="M30" s="491">
        <v>0</v>
      </c>
      <c r="N30" s="403"/>
    </row>
    <row r="31" spans="1:14" s="402" customFormat="1" ht="12" hidden="1" customHeight="1" x14ac:dyDescent="0.2">
      <c r="A31" s="602"/>
      <c r="B31" s="598"/>
      <c r="C31" s="598"/>
      <c r="D31" s="490" t="s">
        <v>491</v>
      </c>
      <c r="E31" s="491">
        <v>200000000</v>
      </c>
      <c r="F31" s="492">
        <v>200000000</v>
      </c>
      <c r="G31" s="491">
        <v>0</v>
      </c>
      <c r="H31" s="491">
        <v>0</v>
      </c>
      <c r="I31" s="492">
        <v>0</v>
      </c>
      <c r="J31" s="491">
        <v>0</v>
      </c>
      <c r="K31" s="491">
        <v>0</v>
      </c>
      <c r="L31" s="491">
        <v>0</v>
      </c>
      <c r="M31" s="491">
        <v>0</v>
      </c>
      <c r="N31" s="403"/>
    </row>
    <row r="32" spans="1:14" s="402" customFormat="1" ht="12" hidden="1" customHeight="1" x14ac:dyDescent="0.2">
      <c r="A32" s="602"/>
      <c r="B32" s="598"/>
      <c r="C32" s="598" t="s">
        <v>377</v>
      </c>
      <c r="D32" s="490" t="s">
        <v>877</v>
      </c>
      <c r="E32" s="491">
        <v>426213</v>
      </c>
      <c r="F32" s="492">
        <v>426213</v>
      </c>
      <c r="G32" s="491">
        <v>0</v>
      </c>
      <c r="H32" s="491">
        <v>0</v>
      </c>
      <c r="I32" s="492">
        <v>0</v>
      </c>
      <c r="J32" s="491">
        <v>0</v>
      </c>
      <c r="K32" s="491">
        <v>0</v>
      </c>
      <c r="L32" s="491">
        <v>0</v>
      </c>
      <c r="M32" s="491">
        <v>0</v>
      </c>
      <c r="N32" s="403"/>
    </row>
    <row r="33" spans="1:14" s="402" customFormat="1" ht="12" hidden="1" customHeight="1" x14ac:dyDescent="0.2">
      <c r="A33" s="602"/>
      <c r="B33" s="598" t="s">
        <v>660</v>
      </c>
      <c r="C33" s="598" t="s">
        <v>661</v>
      </c>
      <c r="D33" s="490" t="s">
        <v>36</v>
      </c>
      <c r="E33" s="491">
        <v>804085915</v>
      </c>
      <c r="F33" s="492">
        <v>804085915</v>
      </c>
      <c r="G33" s="491">
        <v>0</v>
      </c>
      <c r="H33" s="491">
        <v>0</v>
      </c>
      <c r="I33" s="492">
        <v>0</v>
      </c>
      <c r="J33" s="491">
        <v>0</v>
      </c>
      <c r="K33" s="491">
        <v>0</v>
      </c>
      <c r="L33" s="491">
        <v>0</v>
      </c>
      <c r="M33" s="491">
        <v>0</v>
      </c>
      <c r="N33" s="403"/>
    </row>
    <row r="34" spans="1:14" s="402" customFormat="1" ht="12" hidden="1" customHeight="1" x14ac:dyDescent="0.2">
      <c r="A34" s="602"/>
      <c r="B34" s="598"/>
      <c r="C34" s="598" t="s">
        <v>661</v>
      </c>
      <c r="D34" s="490" t="s">
        <v>877</v>
      </c>
      <c r="E34" s="491">
        <v>428328</v>
      </c>
      <c r="F34" s="492">
        <v>428328</v>
      </c>
      <c r="G34" s="491">
        <v>0</v>
      </c>
      <c r="H34" s="491">
        <v>0</v>
      </c>
      <c r="I34" s="492">
        <v>0</v>
      </c>
      <c r="J34" s="491">
        <v>0</v>
      </c>
      <c r="K34" s="491">
        <v>0</v>
      </c>
      <c r="L34" s="491">
        <v>0</v>
      </c>
      <c r="M34" s="491">
        <v>0</v>
      </c>
      <c r="N34" s="403"/>
    </row>
    <row r="35" spans="1:14" s="402" customFormat="1" ht="12" hidden="1" customHeight="1" x14ac:dyDescent="0.2">
      <c r="A35" s="602"/>
      <c r="B35" s="598" t="s">
        <v>662</v>
      </c>
      <c r="C35" s="598" t="s">
        <v>661</v>
      </c>
      <c r="D35" s="490" t="s">
        <v>36</v>
      </c>
      <c r="E35" s="491">
        <v>851954367</v>
      </c>
      <c r="F35" s="492">
        <v>851954367</v>
      </c>
      <c r="G35" s="491">
        <v>0</v>
      </c>
      <c r="H35" s="491">
        <v>0</v>
      </c>
      <c r="I35" s="492">
        <v>0</v>
      </c>
      <c r="J35" s="491">
        <v>0</v>
      </c>
      <c r="K35" s="491">
        <v>0</v>
      </c>
      <c r="L35" s="491">
        <v>0</v>
      </c>
      <c r="M35" s="491">
        <v>0</v>
      </c>
      <c r="N35" s="403"/>
    </row>
    <row r="36" spans="1:14" s="402" customFormat="1" ht="12" hidden="1" customHeight="1" x14ac:dyDescent="0.2">
      <c r="A36" s="602"/>
      <c r="B36" s="598"/>
      <c r="C36" s="598" t="s">
        <v>661</v>
      </c>
      <c r="D36" s="490" t="s">
        <v>877</v>
      </c>
      <c r="E36" s="491">
        <v>422639</v>
      </c>
      <c r="F36" s="492">
        <v>422639</v>
      </c>
      <c r="G36" s="491">
        <v>0</v>
      </c>
      <c r="H36" s="491">
        <v>0</v>
      </c>
      <c r="I36" s="492">
        <v>0</v>
      </c>
      <c r="J36" s="491">
        <v>0</v>
      </c>
      <c r="K36" s="491">
        <v>0</v>
      </c>
      <c r="L36" s="491">
        <v>0</v>
      </c>
      <c r="M36" s="491">
        <v>0</v>
      </c>
      <c r="N36" s="403"/>
    </row>
    <row r="37" spans="1:14" s="402" customFormat="1" ht="12" hidden="1" customHeight="1" x14ac:dyDescent="0.2">
      <c r="A37" s="602"/>
      <c r="B37" s="598" t="s">
        <v>663</v>
      </c>
      <c r="C37" s="598" t="s">
        <v>452</v>
      </c>
      <c r="D37" s="490" t="s">
        <v>36</v>
      </c>
      <c r="E37" s="491">
        <v>6236100237</v>
      </c>
      <c r="F37" s="492">
        <v>6236100237</v>
      </c>
      <c r="G37" s="491">
        <v>0</v>
      </c>
      <c r="H37" s="491">
        <v>0</v>
      </c>
      <c r="I37" s="492">
        <v>0</v>
      </c>
      <c r="J37" s="491">
        <v>0</v>
      </c>
      <c r="K37" s="491">
        <v>0</v>
      </c>
      <c r="L37" s="491">
        <v>0</v>
      </c>
      <c r="M37" s="491">
        <v>0</v>
      </c>
      <c r="N37" s="403"/>
    </row>
    <row r="38" spans="1:14" s="402" customFormat="1" ht="12" hidden="1" customHeight="1" x14ac:dyDescent="0.2">
      <c r="A38" s="602"/>
      <c r="B38" s="598"/>
      <c r="C38" s="598" t="s">
        <v>452</v>
      </c>
      <c r="D38" s="490" t="s">
        <v>877</v>
      </c>
      <c r="E38" s="491">
        <v>5905834</v>
      </c>
      <c r="F38" s="492">
        <v>5905834</v>
      </c>
      <c r="G38" s="491">
        <v>0</v>
      </c>
      <c r="H38" s="491">
        <v>0</v>
      </c>
      <c r="I38" s="492">
        <v>0</v>
      </c>
      <c r="J38" s="491">
        <v>0</v>
      </c>
      <c r="K38" s="491">
        <v>0</v>
      </c>
      <c r="L38" s="491">
        <v>0</v>
      </c>
      <c r="M38" s="491">
        <v>0</v>
      </c>
      <c r="N38" s="403"/>
    </row>
    <row r="39" spans="1:14" s="402" customFormat="1" ht="12" hidden="1" customHeight="1" x14ac:dyDescent="0.2">
      <c r="A39" s="602"/>
      <c r="B39" s="598" t="s">
        <v>664</v>
      </c>
      <c r="C39" s="598" t="s">
        <v>536</v>
      </c>
      <c r="D39" s="490" t="s">
        <v>36</v>
      </c>
      <c r="E39" s="491">
        <v>2770080000</v>
      </c>
      <c r="F39" s="492">
        <v>2770080000</v>
      </c>
      <c r="G39" s="491">
        <v>0</v>
      </c>
      <c r="H39" s="491">
        <v>0</v>
      </c>
      <c r="I39" s="492">
        <v>0</v>
      </c>
      <c r="J39" s="491">
        <v>0</v>
      </c>
      <c r="K39" s="491">
        <v>0</v>
      </c>
      <c r="L39" s="491">
        <v>0</v>
      </c>
      <c r="M39" s="491">
        <v>0</v>
      </c>
      <c r="N39" s="403"/>
    </row>
    <row r="40" spans="1:14" s="402" customFormat="1" ht="12" customHeight="1" x14ac:dyDescent="0.2">
      <c r="A40" s="602"/>
      <c r="B40" s="598"/>
      <c r="C40" s="598" t="s">
        <v>536</v>
      </c>
      <c r="D40" s="490" t="s">
        <v>877</v>
      </c>
      <c r="E40" s="491">
        <v>2632206</v>
      </c>
      <c r="F40" s="492">
        <v>0</v>
      </c>
      <c r="G40" s="491">
        <v>2632206</v>
      </c>
      <c r="H40" s="491">
        <v>0</v>
      </c>
      <c r="I40" s="492">
        <v>2632206</v>
      </c>
      <c r="J40" s="491">
        <v>0</v>
      </c>
      <c r="K40" s="491">
        <v>0</v>
      </c>
      <c r="L40" s="491">
        <v>2632206</v>
      </c>
      <c r="M40" s="491">
        <v>0</v>
      </c>
      <c r="N40" s="403"/>
    </row>
    <row r="41" spans="1:14" s="402" customFormat="1" ht="12" hidden="1" customHeight="1" x14ac:dyDescent="0.2">
      <c r="A41" s="602"/>
      <c r="B41" s="598" t="s">
        <v>665</v>
      </c>
      <c r="C41" s="598" t="s">
        <v>593</v>
      </c>
      <c r="D41" s="490" t="s">
        <v>36</v>
      </c>
      <c r="E41" s="491">
        <v>1663015000</v>
      </c>
      <c r="F41" s="492">
        <v>1663015000</v>
      </c>
      <c r="G41" s="491">
        <v>0</v>
      </c>
      <c r="H41" s="491">
        <v>0</v>
      </c>
      <c r="I41" s="492">
        <v>0</v>
      </c>
      <c r="J41" s="491">
        <v>0</v>
      </c>
      <c r="K41" s="491">
        <v>0</v>
      </c>
      <c r="L41" s="491">
        <v>0</v>
      </c>
      <c r="M41" s="491">
        <v>0</v>
      </c>
      <c r="N41" s="403"/>
    </row>
    <row r="42" spans="1:14" s="402" customFormat="1" ht="12" hidden="1" customHeight="1" x14ac:dyDescent="0.2">
      <c r="A42" s="602"/>
      <c r="B42" s="598"/>
      <c r="C42" s="598" t="s">
        <v>593</v>
      </c>
      <c r="D42" s="490" t="s">
        <v>877</v>
      </c>
      <c r="E42" s="491">
        <v>1887025</v>
      </c>
      <c r="F42" s="492">
        <v>1887025</v>
      </c>
      <c r="G42" s="491">
        <v>0</v>
      </c>
      <c r="H42" s="491">
        <v>0</v>
      </c>
      <c r="I42" s="492">
        <v>0</v>
      </c>
      <c r="J42" s="491">
        <v>0</v>
      </c>
      <c r="K42" s="491">
        <v>0</v>
      </c>
      <c r="L42" s="491">
        <v>0</v>
      </c>
      <c r="M42" s="491">
        <v>0</v>
      </c>
      <c r="N42" s="403"/>
    </row>
    <row r="43" spans="1:14" s="402" customFormat="1" ht="12" hidden="1" customHeight="1" x14ac:dyDescent="0.2">
      <c r="A43" s="602"/>
      <c r="B43" s="598" t="s">
        <v>666</v>
      </c>
      <c r="C43" s="598" t="s">
        <v>879</v>
      </c>
      <c r="D43" s="490" t="s">
        <v>36</v>
      </c>
      <c r="E43" s="491">
        <v>2092169198</v>
      </c>
      <c r="F43" s="492">
        <v>2092169198</v>
      </c>
      <c r="G43" s="491">
        <v>0</v>
      </c>
      <c r="H43" s="491">
        <v>0</v>
      </c>
      <c r="I43" s="492">
        <v>0</v>
      </c>
      <c r="J43" s="491">
        <v>0</v>
      </c>
      <c r="K43" s="491">
        <v>0</v>
      </c>
      <c r="L43" s="491">
        <v>0</v>
      </c>
      <c r="M43" s="491">
        <v>0</v>
      </c>
      <c r="N43" s="403"/>
    </row>
    <row r="44" spans="1:14" s="402" customFormat="1" ht="12" hidden="1" customHeight="1" x14ac:dyDescent="0.2">
      <c r="A44" s="602"/>
      <c r="B44" s="598"/>
      <c r="C44" s="598" t="s">
        <v>879</v>
      </c>
      <c r="D44" s="490" t="s">
        <v>877</v>
      </c>
      <c r="E44" s="491">
        <v>1477105</v>
      </c>
      <c r="F44" s="492">
        <v>1477105</v>
      </c>
      <c r="G44" s="491">
        <v>0</v>
      </c>
      <c r="H44" s="491">
        <v>0</v>
      </c>
      <c r="I44" s="492">
        <v>0</v>
      </c>
      <c r="J44" s="491">
        <v>0</v>
      </c>
      <c r="K44" s="491">
        <v>0</v>
      </c>
      <c r="L44" s="491">
        <v>0</v>
      </c>
      <c r="M44" s="491">
        <v>0</v>
      </c>
      <c r="N44" s="403"/>
    </row>
    <row r="45" spans="1:14" s="402" customFormat="1" ht="12" customHeight="1" x14ac:dyDescent="0.2">
      <c r="A45" s="602"/>
      <c r="B45" s="598" t="s">
        <v>667</v>
      </c>
      <c r="C45" s="598" t="s">
        <v>596</v>
      </c>
      <c r="D45" s="490" t="s">
        <v>36</v>
      </c>
      <c r="E45" s="491">
        <v>5345075000</v>
      </c>
      <c r="F45" s="492">
        <v>5345075000</v>
      </c>
      <c r="G45" s="491">
        <v>0</v>
      </c>
      <c r="H45" s="491">
        <v>0</v>
      </c>
      <c r="I45" s="492">
        <v>0</v>
      </c>
      <c r="J45" s="491">
        <v>0</v>
      </c>
      <c r="K45" s="491">
        <v>0</v>
      </c>
      <c r="L45" s="491">
        <v>0</v>
      </c>
      <c r="M45" s="491">
        <v>0</v>
      </c>
      <c r="N45" s="403"/>
    </row>
    <row r="46" spans="1:14" s="402" customFormat="1" ht="12" customHeight="1" x14ac:dyDescent="0.2">
      <c r="A46" s="602"/>
      <c r="B46" s="598"/>
      <c r="C46" s="598"/>
      <c r="D46" s="490" t="s">
        <v>491</v>
      </c>
      <c r="E46" s="491">
        <v>2451357768</v>
      </c>
      <c r="F46" s="492">
        <v>0</v>
      </c>
      <c r="G46" s="491">
        <v>2451357768</v>
      </c>
      <c r="H46" s="491">
        <v>0</v>
      </c>
      <c r="I46" s="492">
        <v>2451357768</v>
      </c>
      <c r="J46" s="491">
        <v>0</v>
      </c>
      <c r="K46" s="491">
        <v>0</v>
      </c>
      <c r="L46" s="491">
        <v>2451357768</v>
      </c>
      <c r="M46" s="491">
        <v>0</v>
      </c>
      <c r="N46" s="403"/>
    </row>
    <row r="47" spans="1:14" s="402" customFormat="1" ht="12" customHeight="1" x14ac:dyDescent="0.2">
      <c r="A47" s="602"/>
      <c r="B47" s="598"/>
      <c r="C47" s="598" t="s">
        <v>596</v>
      </c>
      <c r="D47" s="490" t="s">
        <v>877</v>
      </c>
      <c r="E47" s="491">
        <v>7192142</v>
      </c>
      <c r="F47" s="492">
        <v>0</v>
      </c>
      <c r="G47" s="491">
        <v>7192142</v>
      </c>
      <c r="H47" s="491">
        <v>0</v>
      </c>
      <c r="I47" s="492">
        <v>7192142</v>
      </c>
      <c r="J47" s="491">
        <v>0</v>
      </c>
      <c r="K47" s="491">
        <v>0</v>
      </c>
      <c r="L47" s="491">
        <v>7192142</v>
      </c>
      <c r="M47" s="491">
        <v>0</v>
      </c>
      <c r="N47" s="403"/>
    </row>
    <row r="48" spans="1:14" s="402" customFormat="1" ht="12" customHeight="1" x14ac:dyDescent="0.2">
      <c r="A48" s="602"/>
      <c r="B48" s="598"/>
      <c r="C48" s="598" t="s">
        <v>596</v>
      </c>
      <c r="D48" s="490" t="s">
        <v>146</v>
      </c>
      <c r="E48" s="491">
        <v>3699027232</v>
      </c>
      <c r="F48" s="492">
        <v>0</v>
      </c>
      <c r="G48" s="491">
        <v>3699027232</v>
      </c>
      <c r="H48" s="491">
        <v>3699027232</v>
      </c>
      <c r="I48" s="492">
        <v>0</v>
      </c>
      <c r="J48" s="491">
        <v>0</v>
      </c>
      <c r="K48" s="491">
        <v>0</v>
      </c>
      <c r="L48" s="491">
        <v>0</v>
      </c>
      <c r="M48" s="491">
        <v>0</v>
      </c>
      <c r="N48" s="403"/>
    </row>
    <row r="49" spans="1:15" s="402" customFormat="1" ht="12" customHeight="1" x14ac:dyDescent="0.2">
      <c r="A49" s="602"/>
      <c r="B49" s="598" t="s">
        <v>668</v>
      </c>
      <c r="C49" s="598" t="s">
        <v>397</v>
      </c>
      <c r="D49" s="490" t="s">
        <v>36</v>
      </c>
      <c r="E49" s="491">
        <v>6118744400</v>
      </c>
      <c r="F49" s="492">
        <v>6118744400</v>
      </c>
      <c r="G49" s="491">
        <v>0</v>
      </c>
      <c r="H49" s="491">
        <v>0</v>
      </c>
      <c r="I49" s="492">
        <v>0</v>
      </c>
      <c r="J49" s="491">
        <v>0</v>
      </c>
      <c r="K49" s="491">
        <v>0</v>
      </c>
      <c r="L49" s="491">
        <v>0</v>
      </c>
      <c r="M49" s="491">
        <v>0</v>
      </c>
      <c r="N49" s="403"/>
    </row>
    <row r="50" spans="1:15" s="402" customFormat="1" ht="12" customHeight="1" x14ac:dyDescent="0.2">
      <c r="A50" s="602"/>
      <c r="B50" s="598"/>
      <c r="C50" s="598" t="s">
        <v>397</v>
      </c>
      <c r="D50" s="490" t="s">
        <v>585</v>
      </c>
      <c r="E50" s="491">
        <v>531745600</v>
      </c>
      <c r="F50" s="492">
        <v>0</v>
      </c>
      <c r="G50" s="491">
        <v>531745600</v>
      </c>
      <c r="H50" s="491">
        <v>0</v>
      </c>
      <c r="I50" s="492">
        <v>531745600</v>
      </c>
      <c r="J50" s="491">
        <v>0</v>
      </c>
      <c r="K50" s="491">
        <v>0</v>
      </c>
      <c r="L50" s="491">
        <v>0</v>
      </c>
      <c r="M50" s="491">
        <v>531745600</v>
      </c>
      <c r="N50" s="403"/>
    </row>
    <row r="51" spans="1:15" s="402" customFormat="1" ht="12" customHeight="1" x14ac:dyDescent="0.2">
      <c r="A51" s="602"/>
      <c r="B51" s="598"/>
      <c r="C51" s="598" t="s">
        <v>397</v>
      </c>
      <c r="D51" s="490" t="s">
        <v>877</v>
      </c>
      <c r="E51" s="491">
        <v>1460012</v>
      </c>
      <c r="F51" s="492">
        <v>1460012</v>
      </c>
      <c r="G51" s="491">
        <v>0</v>
      </c>
      <c r="H51" s="491">
        <v>0</v>
      </c>
      <c r="I51" s="492">
        <v>0</v>
      </c>
      <c r="J51" s="491">
        <v>0</v>
      </c>
      <c r="K51" s="491">
        <v>0</v>
      </c>
      <c r="L51" s="491">
        <v>0</v>
      </c>
      <c r="M51" s="491">
        <v>0</v>
      </c>
      <c r="N51" s="403"/>
    </row>
    <row r="52" spans="1:15" s="402" customFormat="1" ht="12" hidden="1" customHeight="1" x14ac:dyDescent="0.2">
      <c r="A52" s="602"/>
      <c r="B52" s="598" t="s">
        <v>669</v>
      </c>
      <c r="C52" s="598" t="s">
        <v>397</v>
      </c>
      <c r="D52" s="490" t="s">
        <v>36</v>
      </c>
      <c r="E52" s="491">
        <v>0</v>
      </c>
      <c r="F52" s="492">
        <v>0</v>
      </c>
      <c r="G52" s="491">
        <v>0</v>
      </c>
      <c r="H52" s="491">
        <v>0</v>
      </c>
      <c r="I52" s="492">
        <v>0</v>
      </c>
      <c r="J52" s="491">
        <v>0</v>
      </c>
      <c r="K52" s="491">
        <v>0</v>
      </c>
      <c r="L52" s="491">
        <v>0</v>
      </c>
      <c r="M52" s="491">
        <v>0</v>
      </c>
      <c r="N52" s="403"/>
    </row>
    <row r="53" spans="1:15" s="402" customFormat="1" ht="12" hidden="1" customHeight="1" x14ac:dyDescent="0.2">
      <c r="A53" s="602"/>
      <c r="B53" s="598"/>
      <c r="C53" s="598" t="s">
        <v>397</v>
      </c>
      <c r="D53" s="490" t="s">
        <v>877</v>
      </c>
      <c r="E53" s="491">
        <v>1429987</v>
      </c>
      <c r="F53" s="492">
        <v>1429987</v>
      </c>
      <c r="G53" s="491">
        <v>0</v>
      </c>
      <c r="H53" s="491">
        <v>0</v>
      </c>
      <c r="I53" s="492">
        <v>0</v>
      </c>
      <c r="J53" s="491">
        <v>0</v>
      </c>
      <c r="K53" s="491">
        <v>0</v>
      </c>
      <c r="L53" s="491">
        <v>0</v>
      </c>
      <c r="M53" s="491">
        <v>0</v>
      </c>
      <c r="N53" s="403"/>
    </row>
    <row r="54" spans="1:15" s="402" customFormat="1" ht="12" hidden="1" customHeight="1" x14ac:dyDescent="0.2">
      <c r="A54" s="602"/>
      <c r="B54" s="598" t="s">
        <v>670</v>
      </c>
      <c r="C54" s="598" t="s">
        <v>397</v>
      </c>
      <c r="D54" s="490" t="s">
        <v>36</v>
      </c>
      <c r="E54" s="491">
        <v>0</v>
      </c>
      <c r="F54" s="492">
        <v>0</v>
      </c>
      <c r="G54" s="491">
        <v>0</v>
      </c>
      <c r="H54" s="491">
        <v>0</v>
      </c>
      <c r="I54" s="492">
        <v>0</v>
      </c>
      <c r="J54" s="491">
        <v>0</v>
      </c>
      <c r="K54" s="491">
        <v>0</v>
      </c>
      <c r="L54" s="491">
        <v>0</v>
      </c>
      <c r="M54" s="491">
        <v>0</v>
      </c>
      <c r="N54" s="403"/>
    </row>
    <row r="55" spans="1:15" s="402" customFormat="1" ht="12" hidden="1" customHeight="1" x14ac:dyDescent="0.2">
      <c r="A55" s="602"/>
      <c r="B55" s="598"/>
      <c r="C55" s="598" t="s">
        <v>397</v>
      </c>
      <c r="D55" s="490" t="s">
        <v>877</v>
      </c>
      <c r="E55" s="491">
        <v>1462508</v>
      </c>
      <c r="F55" s="492">
        <v>1462508</v>
      </c>
      <c r="G55" s="491">
        <v>0</v>
      </c>
      <c r="H55" s="491">
        <v>0</v>
      </c>
      <c r="I55" s="492">
        <v>0</v>
      </c>
      <c r="J55" s="491">
        <v>0</v>
      </c>
      <c r="K55" s="491">
        <v>0</v>
      </c>
      <c r="L55" s="491">
        <v>0</v>
      </c>
      <c r="M55" s="491">
        <v>0</v>
      </c>
      <c r="N55" s="403"/>
    </row>
    <row r="56" spans="1:15" s="402" customFormat="1" ht="12" hidden="1" customHeight="1" x14ac:dyDescent="0.2">
      <c r="A56" s="602"/>
      <c r="B56" s="598" t="s">
        <v>671</v>
      </c>
      <c r="C56" s="598" t="s">
        <v>397</v>
      </c>
      <c r="D56" s="490" t="s">
        <v>36</v>
      </c>
      <c r="E56" s="491">
        <v>0</v>
      </c>
      <c r="F56" s="492">
        <v>0</v>
      </c>
      <c r="G56" s="491">
        <v>0</v>
      </c>
      <c r="H56" s="491">
        <v>0</v>
      </c>
      <c r="I56" s="492">
        <v>0</v>
      </c>
      <c r="J56" s="491">
        <v>0</v>
      </c>
      <c r="K56" s="491">
        <v>0</v>
      </c>
      <c r="L56" s="491">
        <v>0</v>
      </c>
      <c r="M56" s="491">
        <v>0</v>
      </c>
      <c r="N56" s="403"/>
    </row>
    <row r="57" spans="1:15" s="402" customFormat="1" ht="12" hidden="1" customHeight="1" x14ac:dyDescent="0.2">
      <c r="A57" s="602"/>
      <c r="B57" s="598"/>
      <c r="C57" s="598" t="s">
        <v>397</v>
      </c>
      <c r="D57" s="490" t="s">
        <v>877</v>
      </c>
      <c r="E57" s="491">
        <v>1462508</v>
      </c>
      <c r="F57" s="492">
        <v>1462508</v>
      </c>
      <c r="G57" s="491">
        <v>0</v>
      </c>
      <c r="H57" s="491">
        <v>0</v>
      </c>
      <c r="I57" s="492">
        <v>0</v>
      </c>
      <c r="J57" s="491">
        <v>0</v>
      </c>
      <c r="K57" s="491">
        <v>0</v>
      </c>
      <c r="L57" s="491">
        <v>0</v>
      </c>
      <c r="M57" s="491">
        <v>0</v>
      </c>
      <c r="N57" s="403"/>
    </row>
    <row r="58" spans="1:15" s="402" customFormat="1" ht="12" hidden="1" customHeight="1" x14ac:dyDescent="0.2">
      <c r="A58" s="602"/>
      <c r="B58" s="598" t="s">
        <v>672</v>
      </c>
      <c r="C58" s="598" t="s">
        <v>868</v>
      </c>
      <c r="D58" s="490" t="s">
        <v>36</v>
      </c>
      <c r="E58" s="491">
        <v>0</v>
      </c>
      <c r="F58" s="492">
        <v>0</v>
      </c>
      <c r="G58" s="491">
        <v>0</v>
      </c>
      <c r="H58" s="491">
        <v>0</v>
      </c>
      <c r="I58" s="492">
        <v>0</v>
      </c>
      <c r="J58" s="491">
        <v>0</v>
      </c>
      <c r="K58" s="491">
        <v>0</v>
      </c>
      <c r="L58" s="491">
        <v>0</v>
      </c>
      <c r="M58" s="491">
        <v>0</v>
      </c>
      <c r="N58" s="403"/>
    </row>
    <row r="59" spans="1:15" s="402" customFormat="1" ht="12" hidden="1" customHeight="1" x14ac:dyDescent="0.2">
      <c r="A59" s="602"/>
      <c r="B59" s="598"/>
      <c r="C59" s="598" t="s">
        <v>868</v>
      </c>
      <c r="D59" s="490" t="s">
        <v>877</v>
      </c>
      <c r="E59" s="491">
        <v>1501551</v>
      </c>
      <c r="F59" s="492">
        <v>1501551</v>
      </c>
      <c r="G59" s="491">
        <v>0</v>
      </c>
      <c r="H59" s="491">
        <v>0</v>
      </c>
      <c r="I59" s="492">
        <v>0</v>
      </c>
      <c r="J59" s="491">
        <v>0</v>
      </c>
      <c r="K59" s="491">
        <v>0</v>
      </c>
      <c r="L59" s="491">
        <v>0</v>
      </c>
      <c r="M59" s="491">
        <v>0</v>
      </c>
      <c r="N59" s="403"/>
    </row>
    <row r="60" spans="1:15" s="402" customFormat="1" ht="12" hidden="1" customHeight="1" x14ac:dyDescent="0.2">
      <c r="A60" s="602"/>
      <c r="B60" s="598" t="s">
        <v>673</v>
      </c>
      <c r="C60" s="598" t="s">
        <v>868</v>
      </c>
      <c r="D60" s="490" t="s">
        <v>36</v>
      </c>
      <c r="E60" s="491">
        <v>3569520000</v>
      </c>
      <c r="F60" s="492">
        <v>3569520000</v>
      </c>
      <c r="G60" s="491">
        <v>0</v>
      </c>
      <c r="H60" s="491">
        <v>0</v>
      </c>
      <c r="I60" s="492">
        <v>0</v>
      </c>
      <c r="J60" s="491">
        <v>0</v>
      </c>
      <c r="K60" s="491">
        <v>0</v>
      </c>
      <c r="L60" s="491">
        <v>0</v>
      </c>
      <c r="M60" s="491">
        <v>0</v>
      </c>
      <c r="N60" s="403"/>
    </row>
    <row r="61" spans="1:15" s="402" customFormat="1" ht="12" hidden="1" customHeight="1" x14ac:dyDescent="0.2">
      <c r="A61" s="602"/>
      <c r="B61" s="598"/>
      <c r="C61" s="598" t="s">
        <v>868</v>
      </c>
      <c r="D61" s="490" t="s">
        <v>877</v>
      </c>
      <c r="E61" s="491">
        <v>1495575</v>
      </c>
      <c r="F61" s="492">
        <v>1495575</v>
      </c>
      <c r="G61" s="491">
        <v>0</v>
      </c>
      <c r="H61" s="491">
        <v>0</v>
      </c>
      <c r="I61" s="492">
        <v>0</v>
      </c>
      <c r="J61" s="491">
        <v>0</v>
      </c>
      <c r="K61" s="491">
        <v>0</v>
      </c>
      <c r="L61" s="491">
        <v>0</v>
      </c>
      <c r="M61" s="491">
        <v>0</v>
      </c>
      <c r="N61" s="403"/>
    </row>
    <row r="62" spans="1:15" s="402" customFormat="1" ht="12" hidden="1" customHeight="1" x14ac:dyDescent="0.2">
      <c r="A62" s="602"/>
      <c r="B62" s="598" t="s">
        <v>674</v>
      </c>
      <c r="C62" s="598" t="s">
        <v>378</v>
      </c>
      <c r="D62" s="490" t="s">
        <v>36</v>
      </c>
      <c r="E62" s="491">
        <v>1313000000</v>
      </c>
      <c r="F62" s="492">
        <v>1313000000</v>
      </c>
      <c r="G62" s="491">
        <v>0</v>
      </c>
      <c r="H62" s="491">
        <v>0</v>
      </c>
      <c r="I62" s="492">
        <v>0</v>
      </c>
      <c r="J62" s="491">
        <v>0</v>
      </c>
      <c r="K62" s="491">
        <v>0</v>
      </c>
      <c r="L62" s="491">
        <v>0</v>
      </c>
      <c r="M62" s="491">
        <v>0</v>
      </c>
      <c r="N62" s="403"/>
    </row>
    <row r="63" spans="1:15" s="402" customFormat="1" ht="12" hidden="1" customHeight="1" x14ac:dyDescent="0.2">
      <c r="A63" s="602"/>
      <c r="B63" s="598"/>
      <c r="C63" s="598" t="s">
        <v>378</v>
      </c>
      <c r="D63" s="490" t="s">
        <v>877</v>
      </c>
      <c r="E63" s="491">
        <v>903379</v>
      </c>
      <c r="F63" s="492">
        <v>903379</v>
      </c>
      <c r="G63" s="491">
        <v>0</v>
      </c>
      <c r="H63" s="491">
        <v>0</v>
      </c>
      <c r="I63" s="492">
        <v>0</v>
      </c>
      <c r="J63" s="491">
        <v>0</v>
      </c>
      <c r="K63" s="491">
        <v>0</v>
      </c>
      <c r="L63" s="491">
        <v>0</v>
      </c>
      <c r="M63" s="491">
        <v>0</v>
      </c>
      <c r="N63" s="403"/>
      <c r="O63" s="554"/>
    </row>
    <row r="64" spans="1:15" s="402" customFormat="1" ht="12" hidden="1" customHeight="1" x14ac:dyDescent="0.2">
      <c r="A64" s="602"/>
      <c r="B64" s="598" t="s">
        <v>675</v>
      </c>
      <c r="C64" s="598" t="s">
        <v>379</v>
      </c>
      <c r="D64" s="490" t="s">
        <v>36</v>
      </c>
      <c r="E64" s="491">
        <v>795200000</v>
      </c>
      <c r="F64" s="492">
        <v>795200000</v>
      </c>
      <c r="G64" s="491">
        <v>0</v>
      </c>
      <c r="H64" s="491">
        <v>0</v>
      </c>
      <c r="I64" s="492">
        <v>0</v>
      </c>
      <c r="J64" s="491">
        <v>0</v>
      </c>
      <c r="K64" s="491">
        <v>0</v>
      </c>
      <c r="L64" s="491">
        <v>0</v>
      </c>
      <c r="M64" s="491">
        <v>0</v>
      </c>
      <c r="N64" s="403"/>
      <c r="O64" s="554"/>
    </row>
    <row r="65" spans="1:15" s="402" customFormat="1" ht="12" hidden="1" customHeight="1" x14ac:dyDescent="0.2">
      <c r="A65" s="602"/>
      <c r="B65" s="598"/>
      <c r="C65" s="598" t="s">
        <v>379</v>
      </c>
      <c r="D65" s="490" t="s">
        <v>585</v>
      </c>
      <c r="E65" s="491">
        <v>492400000</v>
      </c>
      <c r="F65" s="492">
        <v>492400000</v>
      </c>
      <c r="G65" s="491">
        <v>0</v>
      </c>
      <c r="H65" s="491">
        <v>0</v>
      </c>
      <c r="I65" s="492">
        <v>0</v>
      </c>
      <c r="J65" s="491">
        <v>0</v>
      </c>
      <c r="K65" s="491">
        <v>0</v>
      </c>
      <c r="L65" s="491">
        <v>0</v>
      </c>
      <c r="M65" s="491">
        <v>0</v>
      </c>
      <c r="N65" s="403"/>
      <c r="O65" s="554"/>
    </row>
    <row r="66" spans="1:15" s="402" customFormat="1" ht="12" hidden="1" customHeight="1" x14ac:dyDescent="0.2">
      <c r="A66" s="602"/>
      <c r="B66" s="598"/>
      <c r="C66" s="598" t="s">
        <v>379</v>
      </c>
      <c r="D66" s="490" t="s">
        <v>877</v>
      </c>
      <c r="E66" s="491">
        <v>887482</v>
      </c>
      <c r="F66" s="492">
        <v>887482</v>
      </c>
      <c r="G66" s="491">
        <v>0</v>
      </c>
      <c r="H66" s="491">
        <v>0</v>
      </c>
      <c r="I66" s="492">
        <v>0</v>
      </c>
      <c r="J66" s="491">
        <v>0</v>
      </c>
      <c r="K66" s="491">
        <v>0</v>
      </c>
      <c r="L66" s="491">
        <v>0</v>
      </c>
      <c r="M66" s="491">
        <v>0</v>
      </c>
      <c r="N66" s="403"/>
      <c r="O66" s="554"/>
    </row>
    <row r="67" spans="1:15" s="402" customFormat="1" ht="12" hidden="1" customHeight="1" x14ac:dyDescent="0.2">
      <c r="A67" s="602"/>
      <c r="B67" s="598" t="s">
        <v>676</v>
      </c>
      <c r="C67" s="598" t="s">
        <v>380</v>
      </c>
      <c r="D67" s="490" t="s">
        <v>36</v>
      </c>
      <c r="E67" s="491">
        <v>1267600000</v>
      </c>
      <c r="F67" s="492">
        <v>1267600000</v>
      </c>
      <c r="G67" s="491">
        <v>0</v>
      </c>
      <c r="H67" s="491">
        <v>0</v>
      </c>
      <c r="I67" s="492">
        <v>0</v>
      </c>
      <c r="J67" s="491">
        <v>0</v>
      </c>
      <c r="K67" s="491">
        <v>0</v>
      </c>
      <c r="L67" s="491">
        <v>0</v>
      </c>
      <c r="M67" s="491">
        <v>0</v>
      </c>
      <c r="N67" s="403"/>
      <c r="O67" s="554"/>
    </row>
    <row r="68" spans="1:15" s="402" customFormat="1" ht="12" hidden="1" customHeight="1" x14ac:dyDescent="0.2">
      <c r="A68" s="602"/>
      <c r="B68" s="598"/>
      <c r="C68" s="598" t="s">
        <v>380</v>
      </c>
      <c r="D68" s="490" t="s">
        <v>877</v>
      </c>
      <c r="E68" s="491">
        <v>906558</v>
      </c>
      <c r="F68" s="492">
        <v>906558</v>
      </c>
      <c r="G68" s="491">
        <v>0</v>
      </c>
      <c r="H68" s="491">
        <v>0</v>
      </c>
      <c r="I68" s="492">
        <v>0</v>
      </c>
      <c r="J68" s="491">
        <v>0</v>
      </c>
      <c r="K68" s="491">
        <v>0</v>
      </c>
      <c r="L68" s="491">
        <v>0</v>
      </c>
      <c r="M68" s="491">
        <v>0</v>
      </c>
      <c r="N68" s="403"/>
      <c r="O68" s="554"/>
    </row>
    <row r="69" spans="1:15" s="402" customFormat="1" ht="12" hidden="1" customHeight="1" x14ac:dyDescent="0.2">
      <c r="A69" s="602"/>
      <c r="B69" s="598" t="s">
        <v>677</v>
      </c>
      <c r="C69" s="598" t="s">
        <v>594</v>
      </c>
      <c r="D69" s="490" t="s">
        <v>36</v>
      </c>
      <c r="E69" s="491">
        <v>1616600000</v>
      </c>
      <c r="F69" s="492">
        <v>1616600000</v>
      </c>
      <c r="G69" s="491">
        <v>0</v>
      </c>
      <c r="H69" s="491">
        <v>0</v>
      </c>
      <c r="I69" s="492">
        <v>0</v>
      </c>
      <c r="J69" s="491">
        <v>0</v>
      </c>
      <c r="K69" s="491">
        <v>0</v>
      </c>
      <c r="L69" s="491">
        <v>0</v>
      </c>
      <c r="M69" s="491">
        <v>0</v>
      </c>
      <c r="N69" s="403"/>
      <c r="O69" s="554"/>
    </row>
    <row r="70" spans="1:15" s="402" customFormat="1" ht="12" hidden="1" customHeight="1" x14ac:dyDescent="0.2">
      <c r="A70" s="602"/>
      <c r="B70" s="598"/>
      <c r="C70" s="598" t="s">
        <v>594</v>
      </c>
      <c r="D70" s="490" t="s">
        <v>877</v>
      </c>
      <c r="E70" s="491">
        <v>1144443</v>
      </c>
      <c r="F70" s="492">
        <v>1144443</v>
      </c>
      <c r="G70" s="491">
        <v>0</v>
      </c>
      <c r="H70" s="491">
        <v>0</v>
      </c>
      <c r="I70" s="492">
        <v>0</v>
      </c>
      <c r="J70" s="491">
        <v>0</v>
      </c>
      <c r="K70" s="491">
        <v>0</v>
      </c>
      <c r="L70" s="491">
        <v>0</v>
      </c>
      <c r="M70" s="491">
        <v>0</v>
      </c>
      <c r="N70" s="403"/>
      <c r="O70" s="554"/>
    </row>
    <row r="71" spans="1:15" s="402" customFormat="1" ht="12" hidden="1" customHeight="1" x14ac:dyDescent="0.2">
      <c r="A71" s="602"/>
      <c r="B71" s="598" t="s">
        <v>678</v>
      </c>
      <c r="C71" s="598" t="s">
        <v>468</v>
      </c>
      <c r="D71" s="490" t="s">
        <v>36</v>
      </c>
      <c r="E71" s="491">
        <v>220786891</v>
      </c>
      <c r="F71" s="492">
        <v>220786891</v>
      </c>
      <c r="G71" s="491">
        <v>0</v>
      </c>
      <c r="H71" s="491">
        <v>0</v>
      </c>
      <c r="I71" s="492">
        <v>0</v>
      </c>
      <c r="J71" s="491">
        <v>0</v>
      </c>
      <c r="K71" s="491">
        <v>0</v>
      </c>
      <c r="L71" s="491">
        <v>0</v>
      </c>
      <c r="M71" s="491">
        <v>0</v>
      </c>
      <c r="N71" s="403"/>
      <c r="O71" s="554"/>
    </row>
    <row r="72" spans="1:15" s="402" customFormat="1" ht="12" hidden="1" customHeight="1" x14ac:dyDescent="0.2">
      <c r="A72" s="602"/>
      <c r="B72" s="598"/>
      <c r="C72" s="598"/>
      <c r="D72" s="490" t="s">
        <v>491</v>
      </c>
      <c r="E72" s="491">
        <v>150000000</v>
      </c>
      <c r="F72" s="492">
        <v>150000000</v>
      </c>
      <c r="G72" s="491">
        <v>0</v>
      </c>
      <c r="H72" s="491">
        <v>0</v>
      </c>
      <c r="I72" s="492">
        <v>0</v>
      </c>
      <c r="J72" s="491">
        <v>0</v>
      </c>
      <c r="K72" s="491">
        <v>0</v>
      </c>
      <c r="L72" s="491">
        <v>0</v>
      </c>
      <c r="M72" s="491">
        <v>0</v>
      </c>
      <c r="N72" s="403"/>
    </row>
    <row r="73" spans="1:15" s="402" customFormat="1" ht="12" hidden="1" customHeight="1" x14ac:dyDescent="0.2">
      <c r="A73" s="602"/>
      <c r="B73" s="598"/>
      <c r="C73" s="598" t="s">
        <v>468</v>
      </c>
      <c r="D73" s="490" t="s">
        <v>877</v>
      </c>
      <c r="E73" s="491">
        <v>147552</v>
      </c>
      <c r="F73" s="492">
        <v>147552</v>
      </c>
      <c r="G73" s="491">
        <v>0</v>
      </c>
      <c r="H73" s="491">
        <v>0</v>
      </c>
      <c r="I73" s="492">
        <v>0</v>
      </c>
      <c r="J73" s="491">
        <v>0</v>
      </c>
      <c r="K73" s="491">
        <v>0</v>
      </c>
      <c r="L73" s="491">
        <v>0</v>
      </c>
      <c r="M73" s="491">
        <v>0</v>
      </c>
      <c r="N73" s="403"/>
    </row>
    <row r="74" spans="1:15" s="402" customFormat="1" ht="12" hidden="1" customHeight="1" x14ac:dyDescent="0.2">
      <c r="A74" s="602"/>
      <c r="B74" s="598" t="s">
        <v>679</v>
      </c>
      <c r="C74" s="598" t="s">
        <v>481</v>
      </c>
      <c r="D74" s="490" t="s">
        <v>36</v>
      </c>
      <c r="E74" s="491">
        <v>220786891</v>
      </c>
      <c r="F74" s="492">
        <v>220786891</v>
      </c>
      <c r="G74" s="491">
        <v>0</v>
      </c>
      <c r="H74" s="491">
        <v>0</v>
      </c>
      <c r="I74" s="492">
        <v>0</v>
      </c>
      <c r="J74" s="491">
        <v>0</v>
      </c>
      <c r="K74" s="491">
        <v>0</v>
      </c>
      <c r="L74" s="491">
        <v>0</v>
      </c>
      <c r="M74" s="491">
        <v>0</v>
      </c>
      <c r="N74" s="403"/>
    </row>
    <row r="75" spans="1:15" s="402" customFormat="1" ht="12" hidden="1" customHeight="1" x14ac:dyDescent="0.2">
      <c r="A75" s="602"/>
      <c r="B75" s="598"/>
      <c r="C75" s="598"/>
      <c r="D75" s="490" t="s">
        <v>491</v>
      </c>
      <c r="E75" s="491">
        <v>150000000</v>
      </c>
      <c r="F75" s="492">
        <v>150000000</v>
      </c>
      <c r="G75" s="491">
        <v>0</v>
      </c>
      <c r="H75" s="491">
        <v>0</v>
      </c>
      <c r="I75" s="492">
        <v>0</v>
      </c>
      <c r="J75" s="491">
        <v>0</v>
      </c>
      <c r="K75" s="491">
        <v>0</v>
      </c>
      <c r="L75" s="491">
        <v>0</v>
      </c>
      <c r="M75" s="491">
        <v>0</v>
      </c>
      <c r="N75" s="403"/>
      <c r="O75" s="554"/>
    </row>
    <row r="76" spans="1:15" s="402" customFormat="1" ht="12" hidden="1" customHeight="1" x14ac:dyDescent="0.2">
      <c r="A76" s="602"/>
      <c r="B76" s="598"/>
      <c r="C76" s="598" t="s">
        <v>481</v>
      </c>
      <c r="D76" s="490" t="s">
        <v>877</v>
      </c>
      <c r="E76" s="491">
        <v>147552</v>
      </c>
      <c r="F76" s="492">
        <v>147552</v>
      </c>
      <c r="G76" s="491">
        <v>0</v>
      </c>
      <c r="H76" s="491">
        <v>0</v>
      </c>
      <c r="I76" s="492">
        <v>0</v>
      </c>
      <c r="J76" s="491">
        <v>0</v>
      </c>
      <c r="K76" s="491">
        <v>0</v>
      </c>
      <c r="L76" s="491">
        <v>0</v>
      </c>
      <c r="M76" s="491">
        <v>0</v>
      </c>
      <c r="N76" s="403"/>
    </row>
    <row r="77" spans="1:15" s="402" customFormat="1" ht="12" hidden="1" customHeight="1" x14ac:dyDescent="0.2">
      <c r="A77" s="602"/>
      <c r="B77" s="598" t="s">
        <v>680</v>
      </c>
      <c r="C77" s="598" t="s">
        <v>467</v>
      </c>
      <c r="D77" s="490" t="s">
        <v>36</v>
      </c>
      <c r="E77" s="491">
        <v>400000000</v>
      </c>
      <c r="F77" s="492">
        <v>400000000</v>
      </c>
      <c r="G77" s="491">
        <v>0</v>
      </c>
      <c r="H77" s="491">
        <v>0</v>
      </c>
      <c r="I77" s="492">
        <v>0</v>
      </c>
      <c r="J77" s="491">
        <v>0</v>
      </c>
      <c r="K77" s="491">
        <v>0</v>
      </c>
      <c r="L77" s="491">
        <v>0</v>
      </c>
      <c r="M77" s="491">
        <v>0</v>
      </c>
      <c r="N77" s="403"/>
    </row>
    <row r="78" spans="1:15" s="402" customFormat="1" ht="12" hidden="1" customHeight="1" x14ac:dyDescent="0.2">
      <c r="A78" s="602"/>
      <c r="B78" s="598"/>
      <c r="C78" s="598" t="s">
        <v>467</v>
      </c>
      <c r="D78" s="490" t="s">
        <v>877</v>
      </c>
      <c r="E78" s="491">
        <v>155084</v>
      </c>
      <c r="F78" s="492">
        <v>155084</v>
      </c>
      <c r="G78" s="491">
        <v>0</v>
      </c>
      <c r="H78" s="491">
        <v>0</v>
      </c>
      <c r="I78" s="492">
        <v>0</v>
      </c>
      <c r="J78" s="491">
        <v>0</v>
      </c>
      <c r="K78" s="491">
        <v>0</v>
      </c>
      <c r="L78" s="491">
        <v>0</v>
      </c>
      <c r="M78" s="491">
        <v>0</v>
      </c>
      <c r="N78" s="403"/>
    </row>
    <row r="79" spans="1:15" s="402" customFormat="1" ht="12" hidden="1" customHeight="1" x14ac:dyDescent="0.2">
      <c r="A79" s="602"/>
      <c r="B79" s="598" t="s">
        <v>681</v>
      </c>
      <c r="C79" s="598" t="s">
        <v>535</v>
      </c>
      <c r="D79" s="490" t="s">
        <v>36</v>
      </c>
      <c r="E79" s="491">
        <v>400000000</v>
      </c>
      <c r="F79" s="492">
        <v>400000000</v>
      </c>
      <c r="G79" s="491">
        <v>0</v>
      </c>
      <c r="H79" s="491">
        <v>0</v>
      </c>
      <c r="I79" s="492">
        <v>0</v>
      </c>
      <c r="J79" s="491">
        <v>0</v>
      </c>
      <c r="K79" s="491">
        <v>0</v>
      </c>
      <c r="L79" s="491">
        <v>0</v>
      </c>
      <c r="M79" s="491">
        <v>0</v>
      </c>
      <c r="N79" s="403"/>
    </row>
    <row r="80" spans="1:15" s="402" customFormat="1" ht="12" hidden="1" customHeight="1" x14ac:dyDescent="0.2">
      <c r="A80" s="602"/>
      <c r="B80" s="598"/>
      <c r="C80" s="598" t="s">
        <v>535</v>
      </c>
      <c r="D80" s="490" t="s">
        <v>877</v>
      </c>
      <c r="E80" s="491">
        <v>147552</v>
      </c>
      <c r="F80" s="492">
        <v>147552</v>
      </c>
      <c r="G80" s="491">
        <v>0</v>
      </c>
      <c r="H80" s="491">
        <v>0</v>
      </c>
      <c r="I80" s="492">
        <v>0</v>
      </c>
      <c r="J80" s="491">
        <v>0</v>
      </c>
      <c r="K80" s="491">
        <v>0</v>
      </c>
      <c r="L80" s="491">
        <v>0</v>
      </c>
      <c r="M80" s="491">
        <v>0</v>
      </c>
      <c r="N80" s="403"/>
      <c r="O80" s="554"/>
    </row>
    <row r="81" spans="1:15" s="402" customFormat="1" ht="12" hidden="1" customHeight="1" x14ac:dyDescent="0.2">
      <c r="A81" s="602"/>
      <c r="B81" s="598" t="s">
        <v>682</v>
      </c>
      <c r="C81" s="598" t="s">
        <v>535</v>
      </c>
      <c r="D81" s="490" t="s">
        <v>36</v>
      </c>
      <c r="E81" s="491">
        <v>400000000</v>
      </c>
      <c r="F81" s="492">
        <v>400000000</v>
      </c>
      <c r="G81" s="491">
        <v>0</v>
      </c>
      <c r="H81" s="491">
        <v>0</v>
      </c>
      <c r="I81" s="492">
        <v>0</v>
      </c>
      <c r="J81" s="491">
        <v>0</v>
      </c>
      <c r="K81" s="491">
        <v>0</v>
      </c>
      <c r="L81" s="491">
        <v>0</v>
      </c>
      <c r="M81" s="491">
        <v>0</v>
      </c>
      <c r="N81" s="403"/>
    </row>
    <row r="82" spans="1:15" s="402" customFormat="1" ht="12" hidden="1" customHeight="1" x14ac:dyDescent="0.2">
      <c r="A82" s="602"/>
      <c r="B82" s="598"/>
      <c r="C82" s="598" t="s">
        <v>535</v>
      </c>
      <c r="D82" s="490" t="s">
        <v>877</v>
      </c>
      <c r="E82" s="491">
        <v>105444</v>
      </c>
      <c r="F82" s="492">
        <v>105444</v>
      </c>
      <c r="G82" s="491">
        <v>0</v>
      </c>
      <c r="H82" s="491">
        <v>0</v>
      </c>
      <c r="I82" s="492">
        <v>0</v>
      </c>
      <c r="J82" s="491">
        <v>0</v>
      </c>
      <c r="K82" s="491">
        <v>0</v>
      </c>
      <c r="L82" s="491">
        <v>0</v>
      </c>
      <c r="M82" s="491">
        <v>0</v>
      </c>
      <c r="N82" s="403"/>
    </row>
    <row r="83" spans="1:15" s="402" customFormat="1" ht="12" hidden="1" customHeight="1" x14ac:dyDescent="0.2">
      <c r="A83" s="602"/>
      <c r="B83" s="598" t="s">
        <v>683</v>
      </c>
      <c r="C83" s="598" t="s">
        <v>891</v>
      </c>
      <c r="D83" s="490" t="s">
        <v>36</v>
      </c>
      <c r="E83" s="491">
        <v>900123151</v>
      </c>
      <c r="F83" s="492">
        <v>900123151</v>
      </c>
      <c r="G83" s="491">
        <v>0</v>
      </c>
      <c r="H83" s="491">
        <v>0</v>
      </c>
      <c r="I83" s="492">
        <v>0</v>
      </c>
      <c r="J83" s="491">
        <v>0</v>
      </c>
      <c r="K83" s="491">
        <v>0</v>
      </c>
      <c r="L83" s="491">
        <v>0</v>
      </c>
      <c r="M83" s="491">
        <v>0</v>
      </c>
      <c r="N83" s="403"/>
    </row>
    <row r="84" spans="1:15" s="402" customFormat="1" ht="12" hidden="1" customHeight="1" x14ac:dyDescent="0.2">
      <c r="A84" s="602"/>
      <c r="B84" s="598"/>
      <c r="C84" s="598" t="s">
        <v>891</v>
      </c>
      <c r="D84" s="490" t="s">
        <v>877</v>
      </c>
      <c r="E84" s="491">
        <v>316496</v>
      </c>
      <c r="F84" s="492">
        <v>316496</v>
      </c>
      <c r="G84" s="491">
        <v>0</v>
      </c>
      <c r="H84" s="491">
        <v>0</v>
      </c>
      <c r="I84" s="492">
        <v>0</v>
      </c>
      <c r="J84" s="491">
        <v>0</v>
      </c>
      <c r="K84" s="491">
        <v>0</v>
      </c>
      <c r="L84" s="491">
        <v>0</v>
      </c>
      <c r="M84" s="491">
        <v>0</v>
      </c>
      <c r="N84" s="403"/>
    </row>
    <row r="85" spans="1:15" s="402" customFormat="1" ht="12" customHeight="1" x14ac:dyDescent="0.2">
      <c r="A85" s="602"/>
      <c r="B85" s="598" t="s">
        <v>684</v>
      </c>
      <c r="C85" s="598" t="s">
        <v>586</v>
      </c>
      <c r="D85" s="490" t="s">
        <v>36</v>
      </c>
      <c r="E85" s="491">
        <v>345000000</v>
      </c>
      <c r="F85" s="492">
        <v>345000000</v>
      </c>
      <c r="G85" s="491">
        <v>0</v>
      </c>
      <c r="H85" s="491">
        <v>0</v>
      </c>
      <c r="I85" s="492">
        <v>0</v>
      </c>
      <c r="J85" s="491">
        <v>0</v>
      </c>
      <c r="K85" s="491">
        <v>0</v>
      </c>
      <c r="L85" s="491">
        <v>0</v>
      </c>
      <c r="M85" s="491">
        <v>0</v>
      </c>
      <c r="N85" s="403"/>
    </row>
    <row r="86" spans="1:15" s="402" customFormat="1" ht="12" customHeight="1" x14ac:dyDescent="0.2">
      <c r="A86" s="602"/>
      <c r="B86" s="598"/>
      <c r="C86" s="598" t="s">
        <v>586</v>
      </c>
      <c r="D86" s="490" t="s">
        <v>585</v>
      </c>
      <c r="E86" s="491">
        <v>755000000</v>
      </c>
      <c r="F86" s="492">
        <v>6467397</v>
      </c>
      <c r="G86" s="491">
        <v>748532603</v>
      </c>
      <c r="H86" s="491">
        <v>0</v>
      </c>
      <c r="I86" s="492">
        <v>748532603</v>
      </c>
      <c r="J86" s="491">
        <v>0</v>
      </c>
      <c r="K86" s="491">
        <v>0</v>
      </c>
      <c r="L86" s="491">
        <v>0</v>
      </c>
      <c r="M86" s="491">
        <v>748532603</v>
      </c>
      <c r="N86" s="403"/>
    </row>
    <row r="87" spans="1:15" s="402" customFormat="1" ht="12" customHeight="1" x14ac:dyDescent="0.2">
      <c r="A87" s="602"/>
      <c r="B87" s="598"/>
      <c r="C87" s="598" t="s">
        <v>586</v>
      </c>
      <c r="D87" s="490" t="s">
        <v>877</v>
      </c>
      <c r="E87" s="491">
        <v>400979</v>
      </c>
      <c r="F87" s="492">
        <v>400979</v>
      </c>
      <c r="G87" s="491">
        <v>0</v>
      </c>
      <c r="H87" s="491">
        <v>0</v>
      </c>
      <c r="I87" s="492">
        <v>0</v>
      </c>
      <c r="J87" s="491">
        <v>0</v>
      </c>
      <c r="K87" s="491">
        <v>0</v>
      </c>
      <c r="L87" s="491">
        <v>0</v>
      </c>
      <c r="M87" s="491">
        <v>0</v>
      </c>
      <c r="N87" s="403"/>
    </row>
    <row r="88" spans="1:15" s="402" customFormat="1" ht="12" hidden="1" customHeight="1" x14ac:dyDescent="0.2">
      <c r="A88" s="602"/>
      <c r="B88" s="598" t="s">
        <v>685</v>
      </c>
      <c r="C88" s="598" t="s">
        <v>892</v>
      </c>
      <c r="D88" s="490" t="s">
        <v>36</v>
      </c>
      <c r="E88" s="491">
        <v>420000000</v>
      </c>
      <c r="F88" s="492">
        <v>420000000</v>
      </c>
      <c r="G88" s="491">
        <v>0</v>
      </c>
      <c r="H88" s="491">
        <v>0</v>
      </c>
      <c r="I88" s="492">
        <v>0</v>
      </c>
      <c r="J88" s="491">
        <v>0</v>
      </c>
      <c r="K88" s="491">
        <v>0</v>
      </c>
      <c r="L88" s="491">
        <v>0</v>
      </c>
      <c r="M88" s="491">
        <v>0</v>
      </c>
      <c r="N88" s="403"/>
    </row>
    <row r="89" spans="1:15" s="402" customFormat="1" ht="12" hidden="1" customHeight="1" x14ac:dyDescent="0.2">
      <c r="A89" s="602"/>
      <c r="B89" s="598"/>
      <c r="C89" s="598" t="s">
        <v>892</v>
      </c>
      <c r="D89" s="490" t="s">
        <v>877</v>
      </c>
      <c r="E89" s="491">
        <v>151569</v>
      </c>
      <c r="F89" s="492">
        <v>151569</v>
      </c>
      <c r="G89" s="491">
        <v>0</v>
      </c>
      <c r="H89" s="491">
        <v>0</v>
      </c>
      <c r="I89" s="492">
        <v>0</v>
      </c>
      <c r="J89" s="491">
        <v>0</v>
      </c>
      <c r="K89" s="491">
        <v>0</v>
      </c>
      <c r="L89" s="491">
        <v>0</v>
      </c>
      <c r="M89" s="491">
        <v>0</v>
      </c>
      <c r="N89" s="403"/>
    </row>
    <row r="90" spans="1:15" s="402" customFormat="1" ht="12" hidden="1" customHeight="1" x14ac:dyDescent="0.2">
      <c r="A90" s="602"/>
      <c r="B90" s="598" t="s">
        <v>686</v>
      </c>
      <c r="C90" s="598" t="s">
        <v>535</v>
      </c>
      <c r="D90" s="490" t="s">
        <v>36</v>
      </c>
      <c r="E90" s="491">
        <v>400000000</v>
      </c>
      <c r="F90" s="492">
        <v>400000000</v>
      </c>
      <c r="G90" s="491">
        <v>0</v>
      </c>
      <c r="H90" s="491">
        <v>0</v>
      </c>
      <c r="I90" s="492">
        <v>0</v>
      </c>
      <c r="J90" s="491">
        <v>0</v>
      </c>
      <c r="K90" s="491">
        <v>0</v>
      </c>
      <c r="L90" s="491">
        <v>0</v>
      </c>
      <c r="M90" s="491">
        <v>0</v>
      </c>
      <c r="N90" s="403"/>
    </row>
    <row r="91" spans="1:15" s="402" customFormat="1" ht="12" hidden="1" customHeight="1" x14ac:dyDescent="0.2">
      <c r="A91" s="602"/>
      <c r="B91" s="598"/>
      <c r="C91" s="598" t="s">
        <v>535</v>
      </c>
      <c r="D91" s="490" t="s">
        <v>877</v>
      </c>
      <c r="E91" s="491">
        <v>147552</v>
      </c>
      <c r="F91" s="492">
        <v>147552</v>
      </c>
      <c r="G91" s="491">
        <v>0</v>
      </c>
      <c r="H91" s="491">
        <v>0</v>
      </c>
      <c r="I91" s="492">
        <v>0</v>
      </c>
      <c r="J91" s="491">
        <v>0</v>
      </c>
      <c r="K91" s="491">
        <v>0</v>
      </c>
      <c r="L91" s="491">
        <v>0</v>
      </c>
      <c r="M91" s="491">
        <v>0</v>
      </c>
      <c r="N91" s="403"/>
      <c r="O91" s="554"/>
    </row>
    <row r="92" spans="1:15" s="402" customFormat="1" ht="12" hidden="1" customHeight="1" x14ac:dyDescent="0.2">
      <c r="A92" s="602"/>
      <c r="B92" s="598" t="s">
        <v>687</v>
      </c>
      <c r="C92" s="598" t="s">
        <v>535</v>
      </c>
      <c r="D92" s="490" t="s">
        <v>36</v>
      </c>
      <c r="E92" s="491">
        <v>400000000</v>
      </c>
      <c r="F92" s="492">
        <v>400000000</v>
      </c>
      <c r="G92" s="491">
        <v>0</v>
      </c>
      <c r="H92" s="491">
        <v>0</v>
      </c>
      <c r="I92" s="492">
        <v>0</v>
      </c>
      <c r="J92" s="491">
        <v>0</v>
      </c>
      <c r="K92" s="491">
        <v>0</v>
      </c>
      <c r="L92" s="491">
        <v>0</v>
      </c>
      <c r="M92" s="491">
        <v>0</v>
      </c>
      <c r="N92" s="403"/>
      <c r="O92" s="554"/>
    </row>
    <row r="93" spans="1:15" s="402" customFormat="1" ht="12" hidden="1" customHeight="1" x14ac:dyDescent="0.2">
      <c r="A93" s="602"/>
      <c r="B93" s="598"/>
      <c r="C93" s="598" t="s">
        <v>535</v>
      </c>
      <c r="D93" s="490" t="s">
        <v>877</v>
      </c>
      <c r="E93" s="491">
        <v>147552</v>
      </c>
      <c r="F93" s="492">
        <v>147552</v>
      </c>
      <c r="G93" s="491">
        <v>0</v>
      </c>
      <c r="H93" s="491">
        <v>0</v>
      </c>
      <c r="I93" s="492">
        <v>0</v>
      </c>
      <c r="J93" s="491">
        <v>0</v>
      </c>
      <c r="K93" s="491">
        <v>0</v>
      </c>
      <c r="L93" s="491">
        <v>0</v>
      </c>
      <c r="M93" s="491">
        <v>0</v>
      </c>
      <c r="N93" s="403"/>
      <c r="O93" s="554"/>
    </row>
    <row r="94" spans="1:15" s="402" customFormat="1" ht="12" hidden="1" customHeight="1" x14ac:dyDescent="0.2">
      <c r="A94" s="602"/>
      <c r="B94" s="598" t="s">
        <v>688</v>
      </c>
      <c r="C94" s="598" t="s">
        <v>869</v>
      </c>
      <c r="D94" s="490" t="s">
        <v>36</v>
      </c>
      <c r="E94" s="491">
        <v>800000000</v>
      </c>
      <c r="F94" s="492">
        <v>800000000</v>
      </c>
      <c r="G94" s="491">
        <v>0</v>
      </c>
      <c r="H94" s="491">
        <v>0</v>
      </c>
      <c r="I94" s="492">
        <v>0</v>
      </c>
      <c r="J94" s="491">
        <v>0</v>
      </c>
      <c r="K94" s="491">
        <v>0</v>
      </c>
      <c r="L94" s="491">
        <v>0</v>
      </c>
      <c r="M94" s="491">
        <v>0</v>
      </c>
      <c r="N94" s="403"/>
      <c r="O94" s="554"/>
    </row>
    <row r="95" spans="1:15" s="402" customFormat="1" ht="12" hidden="1" customHeight="1" x14ac:dyDescent="0.2">
      <c r="A95" s="602"/>
      <c r="B95" s="598"/>
      <c r="C95" s="598" t="s">
        <v>869</v>
      </c>
      <c r="D95" s="490" t="s">
        <v>877</v>
      </c>
      <c r="E95" s="491">
        <v>285589</v>
      </c>
      <c r="F95" s="492">
        <v>285589</v>
      </c>
      <c r="G95" s="491">
        <v>0</v>
      </c>
      <c r="H95" s="491">
        <v>0</v>
      </c>
      <c r="I95" s="492">
        <v>0</v>
      </c>
      <c r="J95" s="491">
        <v>0</v>
      </c>
      <c r="K95" s="491">
        <v>0</v>
      </c>
      <c r="L95" s="491">
        <v>0</v>
      </c>
      <c r="M95" s="491">
        <v>0</v>
      </c>
      <c r="N95" s="403"/>
      <c r="O95" s="554"/>
    </row>
    <row r="96" spans="1:15" s="498" customFormat="1" ht="12" customHeight="1" x14ac:dyDescent="0.2">
      <c r="A96" s="496"/>
      <c r="B96" s="558">
        <f>+COUNTA(B6:B95)</f>
        <v>40</v>
      </c>
      <c r="C96" s="558" t="s">
        <v>362</v>
      </c>
      <c r="D96" s="496"/>
      <c r="E96" s="496">
        <f t="shared" ref="E96:M96" si="0">SUM(E6:E95)</f>
        <v>57211897685</v>
      </c>
      <c r="F96" s="496">
        <f t="shared" si="0"/>
        <v>49771410131</v>
      </c>
      <c r="G96" s="496">
        <f t="shared" si="0"/>
        <v>7440487554</v>
      </c>
      <c r="H96" s="496">
        <f t="shared" si="0"/>
        <v>3699027232</v>
      </c>
      <c r="I96" s="496">
        <f t="shared" si="0"/>
        <v>3741460322</v>
      </c>
      <c r="J96" s="496">
        <f t="shared" si="0"/>
        <v>0</v>
      </c>
      <c r="K96" s="496">
        <f t="shared" si="0"/>
        <v>0</v>
      </c>
      <c r="L96" s="496">
        <f t="shared" si="0"/>
        <v>2461182119</v>
      </c>
      <c r="M96" s="496">
        <f t="shared" si="0"/>
        <v>1280278203</v>
      </c>
      <c r="N96" s="497"/>
      <c r="O96" s="554"/>
    </row>
    <row r="97" spans="1:15" s="402" customFormat="1" ht="12" hidden="1" customHeight="1" x14ac:dyDescent="0.2">
      <c r="A97" s="603" t="s">
        <v>364</v>
      </c>
      <c r="B97" s="598" t="s">
        <v>689</v>
      </c>
      <c r="C97" s="598" t="s">
        <v>468</v>
      </c>
      <c r="D97" s="543" t="s">
        <v>36</v>
      </c>
      <c r="E97" s="544">
        <v>300000000</v>
      </c>
      <c r="F97" s="545">
        <v>300000000</v>
      </c>
      <c r="G97" s="544">
        <v>0</v>
      </c>
      <c r="H97" s="544">
        <v>0</v>
      </c>
      <c r="I97" s="545">
        <v>0</v>
      </c>
      <c r="J97" s="544">
        <v>0</v>
      </c>
      <c r="K97" s="544">
        <v>0</v>
      </c>
      <c r="L97" s="544">
        <v>0</v>
      </c>
      <c r="M97" s="544">
        <v>0</v>
      </c>
      <c r="N97" s="403"/>
      <c r="O97" s="554"/>
    </row>
    <row r="98" spans="1:15" s="402" customFormat="1" ht="12" hidden="1" customHeight="1" x14ac:dyDescent="0.2">
      <c r="A98" s="604"/>
      <c r="B98" s="598"/>
      <c r="C98" s="598" t="s">
        <v>468</v>
      </c>
      <c r="D98" s="543" t="s">
        <v>877</v>
      </c>
      <c r="E98" s="544">
        <v>140948</v>
      </c>
      <c r="F98" s="545">
        <v>140948</v>
      </c>
      <c r="G98" s="544">
        <v>0</v>
      </c>
      <c r="H98" s="544">
        <v>0</v>
      </c>
      <c r="I98" s="545">
        <v>0</v>
      </c>
      <c r="J98" s="544">
        <v>0</v>
      </c>
      <c r="K98" s="544">
        <v>0</v>
      </c>
      <c r="L98" s="544">
        <v>0</v>
      </c>
      <c r="M98" s="544">
        <v>0</v>
      </c>
      <c r="N98" s="403"/>
      <c r="O98" s="554"/>
    </row>
    <row r="99" spans="1:15" s="402" customFormat="1" ht="12" hidden="1" customHeight="1" x14ac:dyDescent="0.2">
      <c r="A99" s="604"/>
      <c r="B99" s="598" t="s">
        <v>690</v>
      </c>
      <c r="C99" s="598" t="s">
        <v>470</v>
      </c>
      <c r="D99" s="543" t="s">
        <v>36</v>
      </c>
      <c r="E99" s="544">
        <v>400000000</v>
      </c>
      <c r="F99" s="545">
        <v>400000000</v>
      </c>
      <c r="G99" s="544">
        <v>0</v>
      </c>
      <c r="H99" s="544">
        <v>0</v>
      </c>
      <c r="I99" s="545">
        <v>0</v>
      </c>
      <c r="J99" s="544">
        <v>0</v>
      </c>
      <c r="K99" s="544">
        <v>0</v>
      </c>
      <c r="L99" s="544">
        <v>0</v>
      </c>
      <c r="M99" s="544">
        <v>0</v>
      </c>
      <c r="N99" s="403"/>
      <c r="O99" s="554"/>
    </row>
    <row r="100" spans="1:15" s="402" customFormat="1" ht="12" hidden="1" customHeight="1" x14ac:dyDescent="0.2">
      <c r="A100" s="604"/>
      <c r="B100" s="598"/>
      <c r="C100" s="598" t="s">
        <v>470</v>
      </c>
      <c r="D100" s="543" t="s">
        <v>877</v>
      </c>
      <c r="E100" s="544">
        <v>227049</v>
      </c>
      <c r="F100" s="545">
        <v>227049</v>
      </c>
      <c r="G100" s="544">
        <v>0</v>
      </c>
      <c r="H100" s="544">
        <v>0</v>
      </c>
      <c r="I100" s="545">
        <v>0</v>
      </c>
      <c r="J100" s="544">
        <v>0</v>
      </c>
      <c r="K100" s="544">
        <v>0</v>
      </c>
      <c r="L100" s="544">
        <v>0</v>
      </c>
      <c r="M100" s="544">
        <v>0</v>
      </c>
      <c r="N100" s="403"/>
      <c r="O100" s="554"/>
    </row>
    <row r="101" spans="1:15" s="402" customFormat="1" ht="12" hidden="1" customHeight="1" x14ac:dyDescent="0.2">
      <c r="A101" s="604"/>
      <c r="B101" s="598" t="s">
        <v>691</v>
      </c>
      <c r="C101" s="598" t="s">
        <v>535</v>
      </c>
      <c r="D101" s="543" t="s">
        <v>36</v>
      </c>
      <c r="E101" s="544">
        <v>800000000</v>
      </c>
      <c r="F101" s="545">
        <v>800000000</v>
      </c>
      <c r="G101" s="544">
        <v>0</v>
      </c>
      <c r="H101" s="544">
        <v>0</v>
      </c>
      <c r="I101" s="545">
        <v>0</v>
      </c>
      <c r="J101" s="544">
        <v>0</v>
      </c>
      <c r="K101" s="544">
        <v>0</v>
      </c>
      <c r="L101" s="544">
        <v>0</v>
      </c>
      <c r="M101" s="544">
        <v>0</v>
      </c>
      <c r="N101" s="403"/>
      <c r="O101" s="554"/>
    </row>
    <row r="102" spans="1:15" s="402" customFormat="1" ht="12" hidden="1" customHeight="1" x14ac:dyDescent="0.2">
      <c r="A102" s="604"/>
      <c r="B102" s="598"/>
      <c r="C102" s="598" t="s">
        <v>535</v>
      </c>
      <c r="D102" s="543" t="s">
        <v>877</v>
      </c>
      <c r="E102" s="544">
        <v>260673</v>
      </c>
      <c r="F102" s="545">
        <v>260673</v>
      </c>
      <c r="G102" s="544">
        <v>0</v>
      </c>
      <c r="H102" s="544">
        <v>0</v>
      </c>
      <c r="I102" s="545">
        <v>0</v>
      </c>
      <c r="J102" s="544">
        <v>0</v>
      </c>
      <c r="K102" s="544">
        <v>0</v>
      </c>
      <c r="L102" s="544">
        <v>0</v>
      </c>
      <c r="M102" s="544">
        <v>0</v>
      </c>
      <c r="N102" s="403"/>
      <c r="O102" s="554"/>
    </row>
    <row r="103" spans="1:15" s="402" customFormat="1" ht="12" hidden="1" customHeight="1" x14ac:dyDescent="0.2">
      <c r="A103" s="604"/>
      <c r="B103" s="598" t="s">
        <v>692</v>
      </c>
      <c r="C103" s="598" t="s">
        <v>453</v>
      </c>
      <c r="D103" s="543" t="s">
        <v>36</v>
      </c>
      <c r="E103" s="544">
        <v>500000000</v>
      </c>
      <c r="F103" s="545">
        <v>500000000</v>
      </c>
      <c r="G103" s="544">
        <v>0</v>
      </c>
      <c r="H103" s="544">
        <v>0</v>
      </c>
      <c r="I103" s="545">
        <v>0</v>
      </c>
      <c r="J103" s="544">
        <v>0</v>
      </c>
      <c r="K103" s="544">
        <v>0</v>
      </c>
      <c r="L103" s="544">
        <v>0</v>
      </c>
      <c r="M103" s="544">
        <v>0</v>
      </c>
      <c r="N103" s="403"/>
      <c r="O103" s="554"/>
    </row>
    <row r="104" spans="1:15" s="402" customFormat="1" ht="12" hidden="1" customHeight="1" x14ac:dyDescent="0.2">
      <c r="A104" s="604"/>
      <c r="B104" s="598"/>
      <c r="C104" s="598" t="s">
        <v>453</v>
      </c>
      <c r="D104" s="543" t="s">
        <v>877</v>
      </c>
      <c r="E104" s="544">
        <v>184485</v>
      </c>
      <c r="F104" s="545">
        <v>184485</v>
      </c>
      <c r="G104" s="544">
        <v>0</v>
      </c>
      <c r="H104" s="544">
        <v>0</v>
      </c>
      <c r="I104" s="545">
        <v>0</v>
      </c>
      <c r="J104" s="544">
        <v>0</v>
      </c>
      <c r="K104" s="544">
        <v>0</v>
      </c>
      <c r="L104" s="544">
        <v>0</v>
      </c>
      <c r="M104" s="544">
        <v>0</v>
      </c>
      <c r="N104" s="403"/>
      <c r="O104" s="554"/>
    </row>
    <row r="105" spans="1:15" s="402" customFormat="1" ht="12" hidden="1" customHeight="1" x14ac:dyDescent="0.2">
      <c r="A105" s="604"/>
      <c r="B105" s="598" t="s">
        <v>693</v>
      </c>
      <c r="C105" s="598" t="s">
        <v>535</v>
      </c>
      <c r="D105" s="543" t="s">
        <v>36</v>
      </c>
      <c r="E105" s="544">
        <v>900000000</v>
      </c>
      <c r="F105" s="545">
        <v>900000000</v>
      </c>
      <c r="G105" s="544">
        <v>0</v>
      </c>
      <c r="H105" s="544">
        <v>0</v>
      </c>
      <c r="I105" s="545">
        <v>0</v>
      </c>
      <c r="J105" s="544">
        <v>0</v>
      </c>
      <c r="K105" s="544">
        <v>0</v>
      </c>
      <c r="L105" s="544">
        <v>0</v>
      </c>
      <c r="M105" s="544">
        <v>0</v>
      </c>
      <c r="N105" s="403"/>
      <c r="O105" s="554"/>
    </row>
    <row r="106" spans="1:15" s="402" customFormat="1" ht="12" hidden="1" customHeight="1" x14ac:dyDescent="0.2">
      <c r="A106" s="604"/>
      <c r="B106" s="598"/>
      <c r="C106" s="598" t="s">
        <v>535</v>
      </c>
      <c r="D106" s="543" t="s">
        <v>877</v>
      </c>
      <c r="E106" s="544">
        <v>594471</v>
      </c>
      <c r="F106" s="545">
        <v>594471</v>
      </c>
      <c r="G106" s="544">
        <v>0</v>
      </c>
      <c r="H106" s="544">
        <v>0</v>
      </c>
      <c r="I106" s="545">
        <v>0</v>
      </c>
      <c r="J106" s="544">
        <v>0</v>
      </c>
      <c r="K106" s="544">
        <v>0</v>
      </c>
      <c r="L106" s="544">
        <v>0</v>
      </c>
      <c r="M106" s="544">
        <v>0</v>
      </c>
      <c r="N106" s="403"/>
      <c r="O106" s="554"/>
    </row>
    <row r="107" spans="1:15" s="402" customFormat="1" ht="12" customHeight="1" x14ac:dyDescent="0.2">
      <c r="A107" s="604"/>
      <c r="B107" s="598" t="s">
        <v>694</v>
      </c>
      <c r="C107" s="598" t="s">
        <v>661</v>
      </c>
      <c r="D107" s="543" t="s">
        <v>36</v>
      </c>
      <c r="E107" s="544">
        <v>597820230</v>
      </c>
      <c r="F107" s="545">
        <v>597820230</v>
      </c>
      <c r="G107" s="544">
        <v>0</v>
      </c>
      <c r="H107" s="544">
        <v>0</v>
      </c>
      <c r="I107" s="545">
        <v>0</v>
      </c>
      <c r="J107" s="544">
        <v>0</v>
      </c>
      <c r="K107" s="544">
        <v>0</v>
      </c>
      <c r="L107" s="544">
        <v>0</v>
      </c>
      <c r="M107" s="544">
        <v>0</v>
      </c>
      <c r="N107" s="403"/>
      <c r="O107" s="554"/>
    </row>
    <row r="108" spans="1:15" s="402" customFormat="1" ht="12" customHeight="1" x14ac:dyDescent="0.2">
      <c r="A108" s="604"/>
      <c r="B108" s="598"/>
      <c r="C108" s="598"/>
      <c r="D108" s="543" t="s">
        <v>491</v>
      </c>
      <c r="E108" s="544">
        <v>237000000</v>
      </c>
      <c r="F108" s="545">
        <v>0</v>
      </c>
      <c r="G108" s="544">
        <v>237000000</v>
      </c>
      <c r="H108" s="544">
        <v>0</v>
      </c>
      <c r="I108" s="545">
        <v>237000000</v>
      </c>
      <c r="J108" s="544">
        <v>0</v>
      </c>
      <c r="K108" s="544">
        <v>0</v>
      </c>
      <c r="L108" s="544">
        <v>0</v>
      </c>
      <c r="M108" s="544">
        <v>237000000</v>
      </c>
      <c r="N108" s="403"/>
      <c r="O108" s="554"/>
    </row>
    <row r="109" spans="1:15" s="402" customFormat="1" ht="12" customHeight="1" x14ac:dyDescent="0.2">
      <c r="A109" s="604"/>
      <c r="B109" s="598"/>
      <c r="C109" s="598" t="s">
        <v>661</v>
      </c>
      <c r="D109" s="543" t="s">
        <v>877</v>
      </c>
      <c r="E109" s="544">
        <v>585326</v>
      </c>
      <c r="F109" s="545">
        <v>585326</v>
      </c>
      <c r="G109" s="544">
        <v>0</v>
      </c>
      <c r="H109" s="544">
        <v>0</v>
      </c>
      <c r="I109" s="545">
        <v>0</v>
      </c>
      <c r="J109" s="544">
        <v>0</v>
      </c>
      <c r="K109" s="544">
        <v>0</v>
      </c>
      <c r="L109" s="544">
        <v>0</v>
      </c>
      <c r="M109" s="544">
        <v>0</v>
      </c>
      <c r="N109" s="403"/>
      <c r="O109" s="554"/>
    </row>
    <row r="110" spans="1:15" s="402" customFormat="1" ht="12" hidden="1" customHeight="1" x14ac:dyDescent="0.2">
      <c r="A110" s="604"/>
      <c r="B110" s="598" t="s">
        <v>695</v>
      </c>
      <c r="C110" s="598" t="s">
        <v>359</v>
      </c>
      <c r="D110" s="543" t="s">
        <v>36</v>
      </c>
      <c r="E110" s="544">
        <v>3126500000</v>
      </c>
      <c r="F110" s="545">
        <v>3126500000</v>
      </c>
      <c r="G110" s="544">
        <v>0</v>
      </c>
      <c r="H110" s="544">
        <v>0</v>
      </c>
      <c r="I110" s="545">
        <v>0</v>
      </c>
      <c r="J110" s="544">
        <v>0</v>
      </c>
      <c r="K110" s="544">
        <v>0</v>
      </c>
      <c r="L110" s="544">
        <v>0</v>
      </c>
      <c r="M110" s="544">
        <v>0</v>
      </c>
      <c r="N110" s="403"/>
      <c r="O110" s="554"/>
    </row>
    <row r="111" spans="1:15" s="402" customFormat="1" ht="12" hidden="1" customHeight="1" x14ac:dyDescent="0.2">
      <c r="A111" s="604"/>
      <c r="B111" s="598"/>
      <c r="C111" s="598" t="s">
        <v>359</v>
      </c>
      <c r="D111" s="543" t="s">
        <v>900</v>
      </c>
      <c r="E111" s="544">
        <v>43312659</v>
      </c>
      <c r="F111" s="545">
        <v>43312659</v>
      </c>
      <c r="G111" s="544">
        <v>0</v>
      </c>
      <c r="H111" s="544">
        <v>0</v>
      </c>
      <c r="I111" s="545">
        <v>0</v>
      </c>
      <c r="J111" s="544">
        <v>0</v>
      </c>
      <c r="K111" s="544">
        <v>0</v>
      </c>
      <c r="L111" s="544">
        <v>0</v>
      </c>
      <c r="M111" s="544">
        <v>0</v>
      </c>
      <c r="N111" s="403"/>
    </row>
    <row r="112" spans="1:15" s="402" customFormat="1" ht="12" hidden="1" customHeight="1" x14ac:dyDescent="0.2">
      <c r="A112" s="604"/>
      <c r="B112" s="598"/>
      <c r="C112" s="598" t="s">
        <v>359</v>
      </c>
      <c r="D112" s="543" t="s">
        <v>877</v>
      </c>
      <c r="E112" s="544">
        <v>1138925</v>
      </c>
      <c r="F112" s="545">
        <v>1138925</v>
      </c>
      <c r="G112" s="544">
        <v>0</v>
      </c>
      <c r="H112" s="544">
        <v>0</v>
      </c>
      <c r="I112" s="545">
        <v>0</v>
      </c>
      <c r="J112" s="544">
        <v>0</v>
      </c>
      <c r="K112" s="544">
        <v>0</v>
      </c>
      <c r="L112" s="544">
        <v>0</v>
      </c>
      <c r="M112" s="544">
        <v>0</v>
      </c>
      <c r="N112" s="403"/>
    </row>
    <row r="113" spans="1:15" s="402" customFormat="1" ht="12" hidden="1" customHeight="1" x14ac:dyDescent="0.2">
      <c r="A113" s="604"/>
      <c r="B113" s="598"/>
      <c r="C113" s="598" t="s">
        <v>359</v>
      </c>
      <c r="D113" s="543" t="s">
        <v>898</v>
      </c>
      <c r="E113" s="544">
        <v>812403</v>
      </c>
      <c r="F113" s="545">
        <v>812403</v>
      </c>
      <c r="G113" s="544">
        <v>0</v>
      </c>
      <c r="H113" s="544">
        <v>0</v>
      </c>
      <c r="I113" s="545">
        <v>0</v>
      </c>
      <c r="J113" s="544">
        <v>0</v>
      </c>
      <c r="K113" s="544">
        <v>0</v>
      </c>
      <c r="L113" s="544">
        <v>0</v>
      </c>
      <c r="M113" s="544">
        <v>0</v>
      </c>
      <c r="N113" s="403"/>
      <c r="O113" s="554"/>
    </row>
    <row r="114" spans="1:15" s="402" customFormat="1" ht="12" hidden="1" customHeight="1" x14ac:dyDescent="0.2">
      <c r="A114" s="604"/>
      <c r="B114" s="598" t="s">
        <v>696</v>
      </c>
      <c r="C114" s="598" t="s">
        <v>359</v>
      </c>
      <c r="D114" s="543" t="s">
        <v>36</v>
      </c>
      <c r="E114" s="544">
        <v>0</v>
      </c>
      <c r="F114" s="545">
        <v>0</v>
      </c>
      <c r="G114" s="544">
        <v>0</v>
      </c>
      <c r="H114" s="544">
        <v>0</v>
      </c>
      <c r="I114" s="545">
        <v>0</v>
      </c>
      <c r="J114" s="544">
        <v>0</v>
      </c>
      <c r="K114" s="544">
        <v>0</v>
      </c>
      <c r="L114" s="544">
        <v>0</v>
      </c>
      <c r="M114" s="544">
        <v>0</v>
      </c>
      <c r="N114" s="403"/>
      <c r="O114" s="554"/>
    </row>
    <row r="115" spans="1:15" s="402" customFormat="1" ht="12" hidden="1" customHeight="1" x14ac:dyDescent="0.2">
      <c r="A115" s="604"/>
      <c r="B115" s="598"/>
      <c r="C115" s="598" t="s">
        <v>359</v>
      </c>
      <c r="D115" s="555" t="s">
        <v>877</v>
      </c>
      <c r="E115" s="556">
        <v>1107148</v>
      </c>
      <c r="F115" s="557">
        <v>1107148</v>
      </c>
      <c r="G115" s="556">
        <v>0</v>
      </c>
      <c r="H115" s="556">
        <v>0</v>
      </c>
      <c r="I115" s="557">
        <v>0</v>
      </c>
      <c r="J115" s="556">
        <v>0</v>
      </c>
      <c r="K115" s="556">
        <v>0</v>
      </c>
      <c r="L115" s="556">
        <v>0</v>
      </c>
      <c r="M115" s="556">
        <v>0</v>
      </c>
      <c r="N115" s="403"/>
    </row>
    <row r="116" spans="1:15" s="402" customFormat="1" ht="12" customHeight="1" x14ac:dyDescent="0.2">
      <c r="A116" s="496"/>
      <c r="B116" s="558">
        <f>+COUNTA(B97:B115)</f>
        <v>8</v>
      </c>
      <c r="C116" s="558" t="s">
        <v>361</v>
      </c>
      <c r="D116" s="496"/>
      <c r="E116" s="496">
        <f t="shared" ref="E116:M116" si="1">SUM(E97:E115)</f>
        <v>6909684317</v>
      </c>
      <c r="F116" s="496">
        <f t="shared" si="1"/>
        <v>6672684317</v>
      </c>
      <c r="G116" s="496">
        <f t="shared" si="1"/>
        <v>237000000</v>
      </c>
      <c r="H116" s="496">
        <f t="shared" si="1"/>
        <v>0</v>
      </c>
      <c r="I116" s="496">
        <f t="shared" si="1"/>
        <v>237000000</v>
      </c>
      <c r="J116" s="496">
        <f t="shared" si="1"/>
        <v>0</v>
      </c>
      <c r="K116" s="496">
        <f t="shared" si="1"/>
        <v>0</v>
      </c>
      <c r="L116" s="496">
        <f t="shared" si="1"/>
        <v>0</v>
      </c>
      <c r="M116" s="496">
        <f t="shared" si="1"/>
        <v>237000000</v>
      </c>
      <c r="N116" s="403"/>
      <c r="O116" s="554"/>
    </row>
    <row r="117" spans="1:15" s="402" customFormat="1" ht="12" customHeight="1" x14ac:dyDescent="0.2">
      <c r="A117" s="582"/>
      <c r="B117" s="560" t="s">
        <v>523</v>
      </c>
      <c r="C117" s="560" t="s">
        <v>524</v>
      </c>
      <c r="D117" s="490" t="s">
        <v>36</v>
      </c>
      <c r="E117" s="491">
        <v>1560000000</v>
      </c>
      <c r="F117" s="492">
        <v>1524000000</v>
      </c>
      <c r="G117" s="491">
        <v>36000000</v>
      </c>
      <c r="H117" s="491">
        <v>36000000</v>
      </c>
      <c r="I117" s="492">
        <v>0</v>
      </c>
      <c r="J117" s="491">
        <v>0</v>
      </c>
      <c r="K117" s="491">
        <v>0</v>
      </c>
      <c r="L117" s="491">
        <v>0</v>
      </c>
      <c r="M117" s="491">
        <v>0</v>
      </c>
      <c r="N117" s="403"/>
      <c r="O117" s="554"/>
    </row>
    <row r="118" spans="1:15" s="402" customFormat="1" ht="12" hidden="1" customHeight="1" x14ac:dyDescent="0.2">
      <c r="A118" s="605" t="s">
        <v>458</v>
      </c>
      <c r="B118" s="560" t="s">
        <v>482</v>
      </c>
      <c r="C118" s="560" t="s">
        <v>483</v>
      </c>
      <c r="D118" s="490" t="s">
        <v>36</v>
      </c>
      <c r="E118" s="491">
        <v>1651200000</v>
      </c>
      <c r="F118" s="492">
        <v>1651200000</v>
      </c>
      <c r="G118" s="491">
        <v>0</v>
      </c>
      <c r="H118" s="491">
        <v>0</v>
      </c>
      <c r="I118" s="492">
        <v>0</v>
      </c>
      <c r="J118" s="491">
        <v>0</v>
      </c>
      <c r="K118" s="491">
        <v>0</v>
      </c>
      <c r="L118" s="491">
        <v>0</v>
      </c>
      <c r="M118" s="491">
        <v>0</v>
      </c>
      <c r="N118" s="403" t="s">
        <v>21</v>
      </c>
      <c r="O118" s="554"/>
    </row>
    <row r="119" spans="1:15" s="402" customFormat="1" ht="12" hidden="1" customHeight="1" x14ac:dyDescent="0.2">
      <c r="A119" s="605"/>
      <c r="B119" s="560" t="s">
        <v>459</v>
      </c>
      <c r="C119" s="560" t="s">
        <v>460</v>
      </c>
      <c r="D119" s="490" t="s">
        <v>36</v>
      </c>
      <c r="E119" s="491">
        <v>3406250000</v>
      </c>
      <c r="F119" s="492">
        <v>3406250000</v>
      </c>
      <c r="G119" s="491">
        <v>0</v>
      </c>
      <c r="H119" s="491">
        <v>0</v>
      </c>
      <c r="I119" s="492">
        <v>0</v>
      </c>
      <c r="J119" s="491">
        <v>0</v>
      </c>
      <c r="K119" s="491">
        <v>0</v>
      </c>
      <c r="L119" s="491">
        <v>0</v>
      </c>
      <c r="M119" s="491">
        <v>0</v>
      </c>
      <c r="N119" s="403"/>
      <c r="O119" s="554"/>
    </row>
    <row r="120" spans="1:15" s="402" customFormat="1" ht="12" hidden="1" customHeight="1" x14ac:dyDescent="0.2">
      <c r="A120" s="605"/>
      <c r="B120" s="560" t="s">
        <v>597</v>
      </c>
      <c r="C120" s="560" t="s">
        <v>460</v>
      </c>
      <c r="D120" s="490" t="s">
        <v>36</v>
      </c>
      <c r="E120" s="491">
        <v>0</v>
      </c>
      <c r="F120" s="492">
        <v>0</v>
      </c>
      <c r="G120" s="491">
        <v>0</v>
      </c>
      <c r="H120" s="491">
        <v>0</v>
      </c>
      <c r="I120" s="492">
        <v>0</v>
      </c>
      <c r="J120" s="491">
        <v>0</v>
      </c>
      <c r="K120" s="491">
        <v>0</v>
      </c>
      <c r="L120" s="491">
        <v>0</v>
      </c>
      <c r="M120" s="491">
        <v>0</v>
      </c>
      <c r="N120" s="403"/>
      <c r="O120" s="554"/>
    </row>
    <row r="121" spans="1:15" s="402" customFormat="1" ht="12" hidden="1" customHeight="1" x14ac:dyDescent="0.2">
      <c r="A121" s="605"/>
      <c r="B121" s="560" t="s">
        <v>487</v>
      </c>
      <c r="C121" s="560" t="s">
        <v>493</v>
      </c>
      <c r="D121" s="490" t="s">
        <v>36</v>
      </c>
      <c r="E121" s="491">
        <v>1973668333</v>
      </c>
      <c r="F121" s="492">
        <v>1973668333</v>
      </c>
      <c r="G121" s="491">
        <v>0</v>
      </c>
      <c r="H121" s="491">
        <v>0</v>
      </c>
      <c r="I121" s="492">
        <v>0</v>
      </c>
      <c r="J121" s="491">
        <v>0</v>
      </c>
      <c r="K121" s="491">
        <v>0</v>
      </c>
      <c r="L121" s="491">
        <v>0</v>
      </c>
      <c r="M121" s="491">
        <v>0</v>
      </c>
      <c r="N121" s="403"/>
      <c r="O121" s="554"/>
    </row>
    <row r="122" spans="1:15" s="402" customFormat="1" ht="12" customHeight="1" x14ac:dyDescent="0.2">
      <c r="A122" s="605"/>
      <c r="B122" s="608" t="s">
        <v>551</v>
      </c>
      <c r="C122" s="608" t="s">
        <v>598</v>
      </c>
      <c r="D122" s="490" t="s">
        <v>36</v>
      </c>
      <c r="E122" s="491">
        <v>1644585768</v>
      </c>
      <c r="F122" s="492">
        <v>1644585768</v>
      </c>
      <c r="G122" s="491">
        <v>0</v>
      </c>
      <c r="H122" s="491">
        <v>0</v>
      </c>
      <c r="I122" s="492">
        <v>0</v>
      </c>
      <c r="J122" s="491">
        <v>0</v>
      </c>
      <c r="K122" s="491">
        <v>0</v>
      </c>
      <c r="L122" s="491">
        <v>0</v>
      </c>
      <c r="M122" s="491">
        <v>0</v>
      </c>
      <c r="N122" s="403"/>
      <c r="O122" s="554"/>
    </row>
    <row r="123" spans="1:15" s="402" customFormat="1" ht="12" customHeight="1" x14ac:dyDescent="0.2">
      <c r="A123" s="605"/>
      <c r="B123" s="609"/>
      <c r="C123" s="609"/>
      <c r="D123" s="490" t="s">
        <v>491</v>
      </c>
      <c r="E123" s="491">
        <v>230000000</v>
      </c>
      <c r="F123" s="492"/>
      <c r="G123" s="491">
        <v>230000000</v>
      </c>
      <c r="H123" s="491">
        <v>0</v>
      </c>
      <c r="I123" s="492">
        <v>230000000</v>
      </c>
      <c r="J123" s="491">
        <v>0</v>
      </c>
      <c r="K123" s="491">
        <v>0</v>
      </c>
      <c r="L123" s="491">
        <v>0</v>
      </c>
      <c r="M123" s="491">
        <v>230000000</v>
      </c>
      <c r="N123" s="403"/>
      <c r="O123" s="554"/>
    </row>
    <row r="124" spans="1:15" s="402" customFormat="1" ht="12" customHeight="1" x14ac:dyDescent="0.2">
      <c r="A124" s="605"/>
      <c r="B124" s="560" t="s">
        <v>564</v>
      </c>
      <c r="C124" s="560" t="s">
        <v>557</v>
      </c>
      <c r="D124" s="490" t="s">
        <v>36</v>
      </c>
      <c r="E124" s="491">
        <v>1696940848</v>
      </c>
      <c r="F124" s="492">
        <v>1696940848</v>
      </c>
      <c r="G124" s="491">
        <v>0</v>
      </c>
      <c r="H124" s="491">
        <v>0</v>
      </c>
      <c r="I124" s="492">
        <v>0</v>
      </c>
      <c r="J124" s="491">
        <v>0</v>
      </c>
      <c r="K124" s="491">
        <v>0</v>
      </c>
      <c r="L124" s="491">
        <v>0</v>
      </c>
      <c r="M124" s="491">
        <v>0</v>
      </c>
      <c r="N124" s="403"/>
      <c r="O124" s="554"/>
    </row>
    <row r="125" spans="1:15" s="402" customFormat="1" ht="12" customHeight="1" x14ac:dyDescent="0.2">
      <c r="A125" s="605"/>
      <c r="B125" s="560" t="s">
        <v>511</v>
      </c>
      <c r="C125" s="560" t="s">
        <v>512</v>
      </c>
      <c r="D125" s="490" t="s">
        <v>36</v>
      </c>
      <c r="E125" s="491">
        <v>1313600000</v>
      </c>
      <c r="F125" s="492">
        <v>656800000</v>
      </c>
      <c r="G125" s="491">
        <v>656800000</v>
      </c>
      <c r="H125" s="491">
        <v>656800000</v>
      </c>
      <c r="I125" s="492">
        <v>0</v>
      </c>
      <c r="J125" s="491">
        <v>0</v>
      </c>
      <c r="K125" s="491">
        <v>0</v>
      </c>
      <c r="L125" s="491">
        <v>0</v>
      </c>
      <c r="M125" s="491">
        <v>0</v>
      </c>
      <c r="N125" s="403"/>
      <c r="O125" s="554"/>
    </row>
    <row r="126" spans="1:15" s="402" customFormat="1" ht="12" customHeight="1" x14ac:dyDescent="0.2">
      <c r="A126" s="605"/>
      <c r="B126" s="560" t="s">
        <v>552</v>
      </c>
      <c r="C126" s="560" t="s">
        <v>557</v>
      </c>
      <c r="D126" s="490" t="s">
        <v>36</v>
      </c>
      <c r="E126" s="491">
        <v>1524233107</v>
      </c>
      <c r="F126" s="492">
        <v>1524233107</v>
      </c>
      <c r="G126" s="491">
        <v>0</v>
      </c>
      <c r="H126" s="491">
        <v>0</v>
      </c>
      <c r="I126" s="492">
        <v>0</v>
      </c>
      <c r="J126" s="491">
        <v>0</v>
      </c>
      <c r="K126" s="491">
        <v>0</v>
      </c>
      <c r="L126" s="491">
        <v>0</v>
      </c>
      <c r="M126" s="491">
        <v>0</v>
      </c>
      <c r="N126" s="403"/>
      <c r="O126" s="554"/>
    </row>
    <row r="127" spans="1:15" s="402" customFormat="1" ht="12" customHeight="1" x14ac:dyDescent="0.2">
      <c r="A127" s="605"/>
      <c r="B127" s="598" t="s">
        <v>494</v>
      </c>
      <c r="C127" s="598" t="s">
        <v>495</v>
      </c>
      <c r="D127" s="490" t="s">
        <v>36</v>
      </c>
      <c r="E127" s="491">
        <v>1504611000</v>
      </c>
      <c r="F127" s="492">
        <v>1504611000</v>
      </c>
      <c r="G127" s="491">
        <v>0</v>
      </c>
      <c r="H127" s="491">
        <v>0</v>
      </c>
      <c r="I127" s="492">
        <v>0</v>
      </c>
      <c r="J127" s="491">
        <v>0</v>
      </c>
      <c r="K127" s="491">
        <v>0</v>
      </c>
      <c r="L127" s="491">
        <v>0</v>
      </c>
      <c r="M127" s="491">
        <v>0</v>
      </c>
      <c r="N127" s="403"/>
      <c r="O127" s="554"/>
    </row>
    <row r="128" spans="1:15" s="402" customFormat="1" ht="12" customHeight="1" x14ac:dyDescent="0.2">
      <c r="A128" s="605"/>
      <c r="B128" s="598"/>
      <c r="C128" s="598" t="s">
        <v>495</v>
      </c>
      <c r="D128" s="490" t="s">
        <v>585</v>
      </c>
      <c r="E128" s="491">
        <v>1003074000</v>
      </c>
      <c r="F128" s="492">
        <v>0</v>
      </c>
      <c r="G128" s="491">
        <v>1003074000</v>
      </c>
      <c r="H128" s="491">
        <v>0</v>
      </c>
      <c r="I128" s="492">
        <v>1003074000</v>
      </c>
      <c r="J128" s="491">
        <v>1003074000</v>
      </c>
      <c r="K128" s="491">
        <v>0</v>
      </c>
      <c r="L128" s="491">
        <v>0</v>
      </c>
      <c r="M128" s="491">
        <v>0</v>
      </c>
      <c r="N128" s="403"/>
      <c r="O128" s="554"/>
    </row>
    <row r="129" spans="1:15" s="402" customFormat="1" ht="12" customHeight="1" x14ac:dyDescent="0.2">
      <c r="A129" s="605"/>
      <c r="B129" s="560" t="s">
        <v>484</v>
      </c>
      <c r="C129" s="560" t="s">
        <v>485</v>
      </c>
      <c r="D129" s="490" t="s">
        <v>36</v>
      </c>
      <c r="E129" s="491">
        <v>7390321087</v>
      </c>
      <c r="F129" s="492">
        <f>5800000000+1000000000</f>
        <v>6800000000</v>
      </c>
      <c r="G129" s="491">
        <f>+E129-F129</f>
        <v>590321087</v>
      </c>
      <c r="H129" s="491">
        <v>0</v>
      </c>
      <c r="I129" s="492">
        <v>590321087</v>
      </c>
      <c r="J129" s="491">
        <v>0</v>
      </c>
      <c r="K129" s="491">
        <v>0</v>
      </c>
      <c r="L129" s="491">
        <v>0</v>
      </c>
      <c r="M129" s="491">
        <v>590321087</v>
      </c>
      <c r="N129" s="403"/>
      <c r="O129" s="554"/>
    </row>
    <row r="130" spans="1:15" s="402" customFormat="1" ht="12" customHeight="1" x14ac:dyDescent="0.2">
      <c r="A130" s="605"/>
      <c r="B130" s="560" t="s">
        <v>486</v>
      </c>
      <c r="C130" s="560" t="s">
        <v>485</v>
      </c>
      <c r="D130" s="490" t="s">
        <v>36</v>
      </c>
      <c r="E130" s="491">
        <v>536280000</v>
      </c>
      <c r="F130" s="492">
        <v>339624000</v>
      </c>
      <c r="G130" s="491">
        <v>196656000</v>
      </c>
      <c r="H130" s="491">
        <v>0</v>
      </c>
      <c r="I130" s="492">
        <v>196656000</v>
      </c>
      <c r="J130" s="491">
        <v>0</v>
      </c>
      <c r="K130" s="491">
        <v>0</v>
      </c>
      <c r="L130" s="491">
        <v>0</v>
      </c>
      <c r="M130" s="491">
        <v>196656000</v>
      </c>
      <c r="N130" s="403"/>
      <c r="O130" s="554"/>
    </row>
    <row r="131" spans="1:15" s="402" customFormat="1" ht="12" hidden="1" customHeight="1" x14ac:dyDescent="0.2">
      <c r="A131" s="605"/>
      <c r="B131" s="560" t="s">
        <v>599</v>
      </c>
      <c r="C131" s="560" t="s">
        <v>485</v>
      </c>
      <c r="D131" s="490" t="s">
        <v>36</v>
      </c>
      <c r="E131" s="491">
        <v>0</v>
      </c>
      <c r="F131" s="492">
        <v>0</v>
      </c>
      <c r="G131" s="491">
        <v>0</v>
      </c>
      <c r="H131" s="491">
        <v>0</v>
      </c>
      <c r="I131" s="492">
        <v>0</v>
      </c>
      <c r="J131" s="491">
        <v>0</v>
      </c>
      <c r="K131" s="491">
        <v>0</v>
      </c>
      <c r="L131" s="491">
        <v>0</v>
      </c>
      <c r="M131" s="491">
        <v>0</v>
      </c>
      <c r="N131" s="403"/>
      <c r="O131" s="554"/>
    </row>
    <row r="132" spans="1:15" s="402" customFormat="1" ht="12" hidden="1" customHeight="1" x14ac:dyDescent="0.2">
      <c r="A132" s="605"/>
      <c r="B132" s="560" t="s">
        <v>600</v>
      </c>
      <c r="C132" s="560" t="s">
        <v>485</v>
      </c>
      <c r="D132" s="490" t="s">
        <v>36</v>
      </c>
      <c r="E132" s="491">
        <v>0</v>
      </c>
      <c r="F132" s="492">
        <v>0</v>
      </c>
      <c r="G132" s="491">
        <v>0</v>
      </c>
      <c r="H132" s="491">
        <v>0</v>
      </c>
      <c r="I132" s="492">
        <v>0</v>
      </c>
      <c r="J132" s="491">
        <v>0</v>
      </c>
      <c r="K132" s="491">
        <v>0</v>
      </c>
      <c r="L132" s="491">
        <v>0</v>
      </c>
      <c r="M132" s="491">
        <v>0</v>
      </c>
      <c r="N132" s="403"/>
      <c r="O132" s="554"/>
    </row>
    <row r="133" spans="1:15" s="402" customFormat="1" ht="12" hidden="1" customHeight="1" x14ac:dyDescent="0.2">
      <c r="A133" s="605"/>
      <c r="B133" s="560" t="s">
        <v>601</v>
      </c>
      <c r="C133" s="560" t="s">
        <v>602</v>
      </c>
      <c r="D133" s="490" t="s">
        <v>36</v>
      </c>
      <c r="E133" s="491">
        <v>559314268</v>
      </c>
      <c r="F133" s="492">
        <v>559314268</v>
      </c>
      <c r="G133" s="491">
        <v>0</v>
      </c>
      <c r="H133" s="491">
        <v>0</v>
      </c>
      <c r="I133" s="492">
        <v>0</v>
      </c>
      <c r="J133" s="491">
        <v>0</v>
      </c>
      <c r="K133" s="491">
        <v>0</v>
      </c>
      <c r="L133" s="491">
        <v>0</v>
      </c>
      <c r="M133" s="491">
        <v>0</v>
      </c>
      <c r="N133" s="403"/>
      <c r="O133" s="554"/>
    </row>
    <row r="134" spans="1:15" s="402" customFormat="1" ht="12" hidden="1" customHeight="1" x14ac:dyDescent="0.2">
      <c r="A134" s="605"/>
      <c r="B134" s="560" t="s">
        <v>525</v>
      </c>
      <c r="C134" s="560" t="s">
        <v>595</v>
      </c>
      <c r="D134" s="490" t="s">
        <v>36</v>
      </c>
      <c r="E134" s="491">
        <v>700000000</v>
      </c>
      <c r="F134" s="492">
        <v>700000000</v>
      </c>
      <c r="G134" s="491">
        <v>0</v>
      </c>
      <c r="H134" s="491">
        <v>0</v>
      </c>
      <c r="I134" s="492">
        <v>0</v>
      </c>
      <c r="J134" s="491">
        <v>0</v>
      </c>
      <c r="K134" s="491">
        <v>0</v>
      </c>
      <c r="L134" s="491">
        <v>0</v>
      </c>
      <c r="M134" s="491">
        <v>0</v>
      </c>
      <c r="N134" s="403"/>
      <c r="O134" s="554"/>
    </row>
    <row r="135" spans="1:15" s="402" customFormat="1" ht="12" hidden="1" customHeight="1" x14ac:dyDescent="0.2">
      <c r="A135" s="605"/>
      <c r="B135" s="560" t="s">
        <v>526</v>
      </c>
      <c r="C135" s="560" t="s">
        <v>595</v>
      </c>
      <c r="D135" s="490" t="s">
        <v>36</v>
      </c>
      <c r="E135" s="491">
        <v>600000000</v>
      </c>
      <c r="F135" s="492">
        <v>600000000</v>
      </c>
      <c r="G135" s="491">
        <v>0</v>
      </c>
      <c r="H135" s="491">
        <v>0</v>
      </c>
      <c r="I135" s="492">
        <v>0</v>
      </c>
      <c r="J135" s="491">
        <v>0</v>
      </c>
      <c r="K135" s="491">
        <v>0</v>
      </c>
      <c r="L135" s="491">
        <v>0</v>
      </c>
      <c r="M135" s="491">
        <v>0</v>
      </c>
      <c r="N135" s="403"/>
      <c r="O135" s="554"/>
    </row>
    <row r="136" spans="1:15" s="402" customFormat="1" ht="12" customHeight="1" x14ac:dyDescent="0.2">
      <c r="A136" s="605"/>
      <c r="B136" s="560" t="s">
        <v>870</v>
      </c>
      <c r="C136" s="560" t="s">
        <v>871</v>
      </c>
      <c r="D136" s="490" t="s">
        <v>36</v>
      </c>
      <c r="E136" s="491">
        <v>400000000</v>
      </c>
      <c r="F136" s="492">
        <v>350000000</v>
      </c>
      <c r="G136" s="491">
        <v>50000000</v>
      </c>
      <c r="H136" s="491">
        <v>50000000</v>
      </c>
      <c r="I136" s="492">
        <v>0</v>
      </c>
      <c r="J136" s="491">
        <v>0</v>
      </c>
      <c r="K136" s="491">
        <v>0</v>
      </c>
      <c r="L136" s="491">
        <v>0</v>
      </c>
      <c r="M136" s="491">
        <v>0</v>
      </c>
      <c r="N136" s="403"/>
      <c r="O136" s="554"/>
    </row>
    <row r="137" spans="1:15" s="402" customFormat="1" ht="12" customHeight="1" x14ac:dyDescent="0.2">
      <c r="A137" s="605"/>
      <c r="B137" s="560" t="s">
        <v>461</v>
      </c>
      <c r="C137" s="560" t="s">
        <v>595</v>
      </c>
      <c r="D137" s="490" t="s">
        <v>36</v>
      </c>
      <c r="E137" s="491">
        <v>1000000000</v>
      </c>
      <c r="F137" s="492">
        <v>1000000000</v>
      </c>
      <c r="G137" s="491">
        <v>0</v>
      </c>
      <c r="H137" s="491">
        <v>0</v>
      </c>
      <c r="I137" s="492">
        <v>0</v>
      </c>
      <c r="J137" s="491">
        <v>0</v>
      </c>
      <c r="K137" s="491">
        <v>0</v>
      </c>
      <c r="L137" s="491">
        <v>0</v>
      </c>
      <c r="M137" s="491">
        <v>0</v>
      </c>
      <c r="N137" s="403"/>
      <c r="O137" s="554"/>
    </row>
    <row r="138" spans="1:15" s="402" customFormat="1" ht="12" customHeight="1" x14ac:dyDescent="0.2">
      <c r="A138" s="605"/>
      <c r="B138" s="560" t="s">
        <v>872</v>
      </c>
      <c r="C138" s="560" t="s">
        <v>871</v>
      </c>
      <c r="D138" s="490" t="s">
        <v>36</v>
      </c>
      <c r="E138" s="491">
        <v>400000000</v>
      </c>
      <c r="F138" s="492">
        <v>350000000</v>
      </c>
      <c r="G138" s="491">
        <v>50000000</v>
      </c>
      <c r="H138" s="491">
        <v>50000000</v>
      </c>
      <c r="I138" s="492">
        <v>0</v>
      </c>
      <c r="J138" s="491">
        <v>0</v>
      </c>
      <c r="K138" s="491">
        <v>0</v>
      </c>
      <c r="L138" s="491">
        <v>0</v>
      </c>
      <c r="M138" s="491">
        <v>0</v>
      </c>
      <c r="N138" s="403"/>
      <c r="O138" s="554"/>
    </row>
    <row r="139" spans="1:15" s="402" customFormat="1" ht="12" customHeight="1" x14ac:dyDescent="0.2">
      <c r="A139" s="605"/>
      <c r="B139" s="560" t="s">
        <v>829</v>
      </c>
      <c r="C139" s="560" t="s">
        <v>535</v>
      </c>
      <c r="D139" s="490" t="s">
        <v>36</v>
      </c>
      <c r="E139" s="491">
        <v>400000000</v>
      </c>
      <c r="F139" s="492">
        <v>200000003</v>
      </c>
      <c r="G139" s="491">
        <v>199999997</v>
      </c>
      <c r="H139" s="491">
        <v>0</v>
      </c>
      <c r="I139" s="492">
        <v>199999997</v>
      </c>
      <c r="J139" s="491">
        <v>0</v>
      </c>
      <c r="K139" s="491">
        <v>0</v>
      </c>
      <c r="L139" s="491">
        <v>199999997</v>
      </c>
      <c r="M139" s="491">
        <v>0</v>
      </c>
      <c r="N139" s="403"/>
    </row>
    <row r="140" spans="1:15" s="402" customFormat="1" ht="12" customHeight="1" x14ac:dyDescent="0.2">
      <c r="A140" s="605"/>
      <c r="B140" s="560" t="s">
        <v>697</v>
      </c>
      <c r="C140" s="560" t="s">
        <v>514</v>
      </c>
      <c r="D140" s="490" t="s">
        <v>36</v>
      </c>
      <c r="E140" s="491">
        <v>405222739</v>
      </c>
      <c r="F140" s="492">
        <v>388523277</v>
      </c>
      <c r="G140" s="491">
        <v>16699462</v>
      </c>
      <c r="H140" s="491">
        <v>0</v>
      </c>
      <c r="I140" s="492">
        <v>16699462</v>
      </c>
      <c r="J140" s="491">
        <v>0</v>
      </c>
      <c r="K140" s="491">
        <v>0</v>
      </c>
      <c r="L140" s="491">
        <v>16699462</v>
      </c>
      <c r="M140" s="491">
        <v>0</v>
      </c>
      <c r="N140" s="403"/>
    </row>
    <row r="141" spans="1:15" s="402" customFormat="1" ht="12" customHeight="1" x14ac:dyDescent="0.2">
      <c r="A141" s="605"/>
      <c r="B141" s="560" t="s">
        <v>830</v>
      </c>
      <c r="C141" s="560" t="s">
        <v>535</v>
      </c>
      <c r="D141" s="490" t="s">
        <v>36</v>
      </c>
      <c r="E141" s="491">
        <v>400000000</v>
      </c>
      <c r="F141" s="492">
        <v>200000003</v>
      </c>
      <c r="G141" s="491">
        <v>199999997</v>
      </c>
      <c r="H141" s="491">
        <v>0</v>
      </c>
      <c r="I141" s="492">
        <v>199999997</v>
      </c>
      <c r="J141" s="491">
        <v>0</v>
      </c>
      <c r="K141" s="491">
        <v>0</v>
      </c>
      <c r="L141" s="491">
        <v>199999997</v>
      </c>
      <c r="M141" s="491">
        <v>0</v>
      </c>
      <c r="N141" s="403"/>
      <c r="O141" s="554"/>
    </row>
    <row r="142" spans="1:15" s="402" customFormat="1" ht="12" customHeight="1" x14ac:dyDescent="0.2">
      <c r="A142" s="578"/>
      <c r="B142" s="560" t="s">
        <v>817</v>
      </c>
      <c r="C142" s="560" t="s">
        <v>818</v>
      </c>
      <c r="D142" s="490" t="s">
        <v>36</v>
      </c>
      <c r="E142" s="491">
        <v>395941165</v>
      </c>
      <c r="F142" s="492">
        <v>395941165</v>
      </c>
      <c r="G142" s="491">
        <v>0</v>
      </c>
      <c r="H142" s="491">
        <v>0</v>
      </c>
      <c r="I142" s="492">
        <v>0</v>
      </c>
      <c r="J142" s="491">
        <v>0</v>
      </c>
      <c r="K142" s="491">
        <v>0</v>
      </c>
      <c r="L142" s="491">
        <v>0</v>
      </c>
      <c r="M142" s="491">
        <v>0</v>
      </c>
      <c r="N142" s="403"/>
      <c r="O142" s="554"/>
    </row>
    <row r="143" spans="1:15" s="402" customFormat="1" ht="12" customHeight="1" x14ac:dyDescent="0.2">
      <c r="A143" s="496"/>
      <c r="B143" s="558">
        <f>+COUNTA(B117:B142)</f>
        <v>24</v>
      </c>
      <c r="C143" s="558" t="s">
        <v>462</v>
      </c>
      <c r="D143" s="496"/>
      <c r="E143" s="496">
        <f>SUM(E117:E142)</f>
        <v>30695242315</v>
      </c>
      <c r="F143" s="496">
        <f t="shared" ref="F143:M143" si="2">SUM(F117:F142)</f>
        <v>27465691772</v>
      </c>
      <c r="G143" s="496">
        <f t="shared" si="2"/>
        <v>3229550543</v>
      </c>
      <c r="H143" s="496">
        <f t="shared" si="2"/>
        <v>792800000</v>
      </c>
      <c r="I143" s="496">
        <f t="shared" si="2"/>
        <v>2436750543</v>
      </c>
      <c r="J143" s="496">
        <f t="shared" si="2"/>
        <v>1003074000</v>
      </c>
      <c r="K143" s="496">
        <f t="shared" si="2"/>
        <v>0</v>
      </c>
      <c r="L143" s="496">
        <f t="shared" si="2"/>
        <v>416699456</v>
      </c>
      <c r="M143" s="496">
        <f t="shared" si="2"/>
        <v>1016977087</v>
      </c>
      <c r="N143" s="403"/>
      <c r="O143" s="554"/>
    </row>
    <row r="144" spans="1:15" s="402" customFormat="1" ht="12" customHeight="1" x14ac:dyDescent="0.2">
      <c r="A144" s="599" t="s">
        <v>546</v>
      </c>
      <c r="B144" s="559" t="s">
        <v>698</v>
      </c>
      <c r="C144" s="559" t="s">
        <v>544</v>
      </c>
      <c r="D144" s="490" t="s">
        <v>36</v>
      </c>
      <c r="E144" s="491">
        <v>737279668</v>
      </c>
      <c r="F144" s="492">
        <v>719172926</v>
      </c>
      <c r="G144" s="491">
        <v>18106742</v>
      </c>
      <c r="H144" s="491">
        <v>18106639</v>
      </c>
      <c r="I144" s="492">
        <v>103</v>
      </c>
      <c r="J144" s="491">
        <v>103</v>
      </c>
      <c r="K144" s="491">
        <v>0</v>
      </c>
      <c r="L144" s="491">
        <v>0</v>
      </c>
      <c r="M144" s="491">
        <v>0</v>
      </c>
      <c r="N144" s="403"/>
      <c r="O144" s="554"/>
    </row>
    <row r="145" spans="1:15" s="402" customFormat="1" ht="12" customHeight="1" x14ac:dyDescent="0.2">
      <c r="A145" s="600"/>
      <c r="B145" s="559" t="s">
        <v>838</v>
      </c>
      <c r="C145" s="559" t="s">
        <v>556</v>
      </c>
      <c r="D145" s="490" t="s">
        <v>36</v>
      </c>
      <c r="E145" s="491">
        <v>847454880</v>
      </c>
      <c r="F145" s="492">
        <v>282500000</v>
      </c>
      <c r="G145" s="491">
        <v>564954880</v>
      </c>
      <c r="H145" s="491">
        <v>524954880</v>
      </c>
      <c r="I145" s="492">
        <v>40000000</v>
      </c>
      <c r="J145" s="491">
        <v>20000000</v>
      </c>
      <c r="K145" s="491">
        <v>20000000</v>
      </c>
      <c r="L145" s="491">
        <v>0</v>
      </c>
      <c r="M145" s="491">
        <v>0</v>
      </c>
      <c r="N145" s="403"/>
      <c r="O145" s="554"/>
    </row>
    <row r="146" spans="1:15" s="402" customFormat="1" ht="12" customHeight="1" x14ac:dyDescent="0.2">
      <c r="A146" s="601"/>
      <c r="B146" s="559" t="s">
        <v>587</v>
      </c>
      <c r="C146" s="559" t="s">
        <v>512</v>
      </c>
      <c r="D146" s="490" t="s">
        <v>36</v>
      </c>
      <c r="E146" s="491">
        <v>2320000000</v>
      </c>
      <c r="F146" s="492">
        <v>850000000</v>
      </c>
      <c r="G146" s="491">
        <v>1470000000</v>
      </c>
      <c r="H146" s="491">
        <v>1470000000</v>
      </c>
      <c r="I146" s="492">
        <v>0</v>
      </c>
      <c r="J146" s="491">
        <v>0</v>
      </c>
      <c r="K146" s="491">
        <v>0</v>
      </c>
      <c r="L146" s="491">
        <v>0</v>
      </c>
      <c r="M146" s="491">
        <v>0</v>
      </c>
      <c r="N146" s="403"/>
      <c r="O146" s="554"/>
    </row>
    <row r="147" spans="1:15" s="402" customFormat="1" ht="12" customHeight="1" x14ac:dyDescent="0.2">
      <c r="A147" s="496"/>
      <c r="B147" s="539">
        <f>+COUNTA(B144:B146)</f>
        <v>3</v>
      </c>
      <c r="C147" s="496" t="s">
        <v>545</v>
      </c>
      <c r="D147" s="496"/>
      <c r="E147" s="496">
        <f>SUM(E144:E146)</f>
        <v>3904734548</v>
      </c>
      <c r="F147" s="496">
        <f t="shared" ref="F147:M147" si="3">SUM(F144:F146)</f>
        <v>1851672926</v>
      </c>
      <c r="G147" s="496">
        <f t="shared" si="3"/>
        <v>2053061622</v>
      </c>
      <c r="H147" s="496">
        <f t="shared" si="3"/>
        <v>2013061519</v>
      </c>
      <c r="I147" s="496">
        <f t="shared" si="3"/>
        <v>40000103</v>
      </c>
      <c r="J147" s="496">
        <f t="shared" si="3"/>
        <v>20000103</v>
      </c>
      <c r="K147" s="496">
        <f t="shared" si="3"/>
        <v>20000000</v>
      </c>
      <c r="L147" s="496">
        <f t="shared" si="3"/>
        <v>0</v>
      </c>
      <c r="M147" s="496">
        <f t="shared" si="3"/>
        <v>0</v>
      </c>
      <c r="N147" s="403"/>
    </row>
    <row r="148" spans="1:15" ht="12" customHeight="1" thickBot="1" x14ac:dyDescent="0.25">
      <c r="A148" s="471"/>
      <c r="B148" s="471">
        <f>+B96+B116+B143+B147</f>
        <v>75</v>
      </c>
      <c r="C148" s="472"/>
      <c r="D148" s="487"/>
      <c r="E148" s="488">
        <f t="shared" ref="E148:L148" si="4">+E96+E116+E143+E147</f>
        <v>98721558865</v>
      </c>
      <c r="F148" s="488">
        <f t="shared" si="4"/>
        <v>85761459146</v>
      </c>
      <c r="G148" s="488">
        <f t="shared" si="4"/>
        <v>12960099719</v>
      </c>
      <c r="H148" s="488">
        <f t="shared" si="4"/>
        <v>6504888751</v>
      </c>
      <c r="I148" s="488">
        <f t="shared" si="4"/>
        <v>6455210968</v>
      </c>
      <c r="J148" s="488">
        <f t="shared" si="4"/>
        <v>1023074103</v>
      </c>
      <c r="K148" s="488">
        <f t="shared" si="4"/>
        <v>20000000</v>
      </c>
      <c r="L148" s="488">
        <f t="shared" si="4"/>
        <v>2877881575</v>
      </c>
      <c r="M148" s="488">
        <f>+M96+M116+M143+M147</f>
        <v>2534255290</v>
      </c>
    </row>
    <row r="149" spans="1:15" x14ac:dyDescent="0.2">
      <c r="E149" s="546"/>
      <c r="F149" s="546"/>
      <c r="G149" s="546"/>
      <c r="H149" s="546"/>
      <c r="I149" s="546"/>
      <c r="J149" s="546"/>
      <c r="K149" s="546"/>
      <c r="L149" s="546"/>
      <c r="M149" s="546"/>
    </row>
  </sheetData>
  <autoFilter ref="B5:M148" xr:uid="{00000000-0009-0000-0000-000002000000}"/>
  <mergeCells count="104">
    <mergeCell ref="B114:B115"/>
    <mergeCell ref="C114:C115"/>
    <mergeCell ref="B122:B123"/>
    <mergeCell ref="C122:C123"/>
    <mergeCell ref="B127:B128"/>
    <mergeCell ref="C127:C128"/>
    <mergeCell ref="B23:B24"/>
    <mergeCell ref="C23:C24"/>
    <mergeCell ref="B97:B98"/>
    <mergeCell ref="C97:C98"/>
    <mergeCell ref="C101:C102"/>
    <mergeCell ref="B103:B104"/>
    <mergeCell ref="C103:C104"/>
    <mergeCell ref="B110:B113"/>
    <mergeCell ref="C110:C113"/>
    <mergeCell ref="B39:B40"/>
    <mergeCell ref="C39:C40"/>
    <mergeCell ref="B28:B29"/>
    <mergeCell ref="C28:C29"/>
    <mergeCell ref="B30:B32"/>
    <mergeCell ref="C30:C32"/>
    <mergeCell ref="B33:B34"/>
    <mergeCell ref="C33:C34"/>
    <mergeCell ref="B35:B36"/>
    <mergeCell ref="A144:A146"/>
    <mergeCell ref="A6:A95"/>
    <mergeCell ref="A97:A115"/>
    <mergeCell ref="A118:A141"/>
    <mergeCell ref="C2:M2"/>
    <mergeCell ref="C3:M3"/>
    <mergeCell ref="B6:B8"/>
    <mergeCell ref="C6:C8"/>
    <mergeCell ref="B9:B10"/>
    <mergeCell ref="C9:C10"/>
    <mergeCell ref="B11:B12"/>
    <mergeCell ref="C11:C12"/>
    <mergeCell ref="B37:B38"/>
    <mergeCell ref="C37:C38"/>
    <mergeCell ref="B14:B15"/>
    <mergeCell ref="C14:C15"/>
    <mergeCell ref="B16:B17"/>
    <mergeCell ref="C16:C17"/>
    <mergeCell ref="B18:B19"/>
    <mergeCell ref="C18:C19"/>
    <mergeCell ref="B20:B22"/>
    <mergeCell ref="C20:C22"/>
    <mergeCell ref="B25:B27"/>
    <mergeCell ref="C25:C27"/>
    <mergeCell ref="C35:C36"/>
    <mergeCell ref="B41:B42"/>
    <mergeCell ref="C41:C42"/>
    <mergeCell ref="B43:B44"/>
    <mergeCell ref="C43:C44"/>
    <mergeCell ref="B45:B48"/>
    <mergeCell ref="C45:C48"/>
    <mergeCell ref="B49:B51"/>
    <mergeCell ref="C49:C51"/>
    <mergeCell ref="C88:C89"/>
    <mergeCell ref="C74:C76"/>
    <mergeCell ref="B71:B73"/>
    <mergeCell ref="C71:C73"/>
    <mergeCell ref="B74:B76"/>
    <mergeCell ref="B52:B53"/>
    <mergeCell ref="C52:C53"/>
    <mergeCell ref="B54:B55"/>
    <mergeCell ref="B64:B66"/>
    <mergeCell ref="C64:C66"/>
    <mergeCell ref="B67:B68"/>
    <mergeCell ref="C67:C68"/>
    <mergeCell ref="B69:B70"/>
    <mergeCell ref="C69:C70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105:B106"/>
    <mergeCell ref="C105:C106"/>
    <mergeCell ref="B107:B109"/>
    <mergeCell ref="C107:C109"/>
    <mergeCell ref="B99:B100"/>
    <mergeCell ref="C99:C100"/>
    <mergeCell ref="B101:B102"/>
    <mergeCell ref="B77:B78"/>
    <mergeCell ref="C77:C78"/>
    <mergeCell ref="B92:B93"/>
    <mergeCell ref="C92:C93"/>
    <mergeCell ref="B94:B95"/>
    <mergeCell ref="C94:C95"/>
    <mergeCell ref="B90:B91"/>
    <mergeCell ref="C90:C91"/>
    <mergeCell ref="B79:B80"/>
    <mergeCell ref="C79:C80"/>
    <mergeCell ref="B81:B82"/>
    <mergeCell ref="C81:C82"/>
    <mergeCell ref="B83:B84"/>
    <mergeCell ref="C83:C84"/>
    <mergeCell ref="B85:B87"/>
    <mergeCell ref="C85:C87"/>
    <mergeCell ref="B88:B89"/>
  </mergeCells>
  <phoneticPr fontId="67" type="noConversion"/>
  <printOptions horizontalCentered="1" verticalCentered="1"/>
  <pageMargins left="0.51181102362204722" right="0.47244094488188981" top="0.35433070866141736" bottom="0.39370078740157483" header="0" footer="0"/>
  <pageSetup scale="65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110"/>
  <sheetViews>
    <sheetView showGridLines="0" zoomScale="85" workbookViewId="0">
      <pane xSplit="1" ySplit="10" topLeftCell="B37" activePane="bottomRight" state="frozen"/>
      <selection activeCell="N54" sqref="N54"/>
      <selection pane="topRight" activeCell="N54" sqref="N54"/>
      <selection pane="bottomLeft" activeCell="N54" sqref="N54"/>
      <selection pane="bottomRight" activeCell="F44" sqref="F44"/>
    </sheetView>
  </sheetViews>
  <sheetFormatPr baseColWidth="10" defaultColWidth="0" defaultRowHeight="12.75" zeroHeight="1" x14ac:dyDescent="0.2"/>
  <cols>
    <col min="1" max="1" width="17.85546875" style="242" customWidth="1"/>
    <col min="2" max="2" width="14.85546875" style="242" customWidth="1"/>
    <col min="3" max="3" width="20.42578125" style="242" bestFit="1" customWidth="1"/>
    <col min="4" max="4" width="15.42578125" style="261" customWidth="1"/>
    <col min="5" max="5" width="19.28515625" style="267" bestFit="1" customWidth="1"/>
    <col min="6" max="6" width="16.140625" style="267" bestFit="1" customWidth="1"/>
    <col min="7" max="7" width="20.42578125" style="267" bestFit="1" customWidth="1"/>
    <col min="8" max="8" width="19.28515625" style="242" bestFit="1" customWidth="1"/>
    <col min="9" max="9" width="11.42578125" style="242" customWidth="1"/>
    <col min="10" max="12" width="0" style="242" hidden="1" customWidth="1"/>
    <col min="13" max="16384" width="11.42578125" style="242" hidden="1"/>
  </cols>
  <sheetData>
    <row r="1" spans="1:8" ht="2.25" customHeight="1" x14ac:dyDescent="0.2">
      <c r="A1" s="237"/>
      <c r="B1" s="237"/>
      <c r="C1" s="237"/>
      <c r="D1" s="237"/>
      <c r="E1" s="237"/>
      <c r="F1" s="237"/>
      <c r="G1" s="237"/>
      <c r="H1" s="237"/>
    </row>
    <row r="2" spans="1:8" ht="24" customHeight="1" x14ac:dyDescent="0.35">
      <c r="A2" s="237"/>
      <c r="B2" s="606" t="s">
        <v>143</v>
      </c>
      <c r="C2" s="606"/>
      <c r="D2" s="606"/>
      <c r="E2" s="606"/>
      <c r="F2" s="606"/>
      <c r="G2" s="606"/>
      <c r="H2" s="237"/>
    </row>
    <row r="3" spans="1:8" s="263" customFormat="1" ht="18.75" x14ac:dyDescent="0.3">
      <c r="A3" s="240"/>
      <c r="B3" s="610">
        <f>+'Datos globales '!B12:C12</f>
        <v>45900</v>
      </c>
      <c r="C3" s="610"/>
      <c r="D3" s="610"/>
      <c r="E3" s="610"/>
      <c r="F3" s="610"/>
      <c r="G3" s="610"/>
      <c r="H3" s="240"/>
    </row>
    <row r="4" spans="1:8" ht="0.75" customHeight="1" x14ac:dyDescent="0.2">
      <c r="A4" s="237"/>
      <c r="B4" s="237"/>
      <c r="C4" s="237"/>
      <c r="D4" s="237"/>
      <c r="E4" s="237"/>
      <c r="F4" s="237"/>
      <c r="G4" s="237"/>
      <c r="H4" s="237"/>
    </row>
    <row r="5" spans="1:8" ht="22.5" customHeight="1" x14ac:dyDescent="0.2">
      <c r="A5" s="237"/>
      <c r="B5" s="237"/>
      <c r="C5" s="264" t="s">
        <v>104</v>
      </c>
      <c r="D5" s="265">
        <v>75</v>
      </c>
      <c r="E5" s="254"/>
      <c r="F5" s="266" t="s">
        <v>105</v>
      </c>
      <c r="G5" s="265">
        <v>4</v>
      </c>
      <c r="H5" s="237"/>
    </row>
    <row r="6" spans="1:8" x14ac:dyDescent="0.2">
      <c r="A6" s="237"/>
      <c r="B6" s="237"/>
      <c r="C6" s="268" t="s">
        <v>106</v>
      </c>
      <c r="D6" s="269">
        <v>98633964537</v>
      </c>
      <c r="E6" s="254"/>
      <c r="F6" s="266" t="s">
        <v>106</v>
      </c>
      <c r="G6" s="265">
        <v>0</v>
      </c>
      <c r="H6" s="237"/>
    </row>
    <row r="7" spans="1:8" x14ac:dyDescent="0.2">
      <c r="A7" s="237"/>
      <c r="B7" s="237"/>
      <c r="C7" s="268" t="s">
        <v>107</v>
      </c>
      <c r="D7" s="265">
        <v>1.7857142857142858</v>
      </c>
      <c r="E7" s="237"/>
      <c r="F7" s="237"/>
      <c r="G7" s="237"/>
      <c r="H7" s="237"/>
    </row>
    <row r="8" spans="1:8" ht="9" customHeight="1" x14ac:dyDescent="0.2">
      <c r="A8" s="237"/>
      <c r="B8" s="237"/>
      <c r="C8" s="237"/>
      <c r="D8" s="237"/>
      <c r="E8" s="237"/>
      <c r="F8" s="237"/>
      <c r="G8" s="237"/>
      <c r="H8" s="237"/>
    </row>
    <row r="9" spans="1:8" hidden="1" x14ac:dyDescent="0.2">
      <c r="A9" s="237"/>
      <c r="B9" s="237"/>
      <c r="C9" s="237"/>
      <c r="D9" s="237"/>
      <c r="E9" s="237"/>
      <c r="F9" s="237"/>
      <c r="G9" s="237"/>
      <c r="H9" s="237"/>
    </row>
    <row r="10" spans="1:8" s="274" customFormat="1" ht="25.5" x14ac:dyDescent="0.2">
      <c r="A10" s="451" t="s">
        <v>96</v>
      </c>
      <c r="B10" s="271" t="s">
        <v>152</v>
      </c>
      <c r="C10" s="271" t="s">
        <v>153</v>
      </c>
      <c r="D10" s="271" t="s">
        <v>154</v>
      </c>
      <c r="E10" s="271" t="s">
        <v>155</v>
      </c>
      <c r="F10" s="272" t="s">
        <v>156</v>
      </c>
      <c r="G10" s="273" t="s">
        <v>80</v>
      </c>
      <c r="H10" s="456" t="s">
        <v>246</v>
      </c>
    </row>
    <row r="11" spans="1:8" s="277" customFormat="1" ht="14.25" customHeight="1" x14ac:dyDescent="0.2">
      <c r="A11" s="452" t="s">
        <v>357</v>
      </c>
      <c r="B11" s="573">
        <v>7</v>
      </c>
      <c r="C11" s="569">
        <v>9326685000</v>
      </c>
      <c r="D11" s="570">
        <v>0</v>
      </c>
      <c r="E11" s="574">
        <v>0</v>
      </c>
      <c r="F11" s="571">
        <v>7</v>
      </c>
      <c r="G11" s="572">
        <v>9326685000</v>
      </c>
      <c r="H11" s="400">
        <v>0</v>
      </c>
    </row>
    <row r="12" spans="1:8" s="277" customFormat="1" ht="14.25" customHeight="1" x14ac:dyDescent="0.2">
      <c r="A12" s="452">
        <v>44652</v>
      </c>
      <c r="B12" s="573">
        <v>10</v>
      </c>
      <c r="C12" s="569">
        <v>17688686532</v>
      </c>
      <c r="D12" s="570">
        <v>0</v>
      </c>
      <c r="E12" s="574">
        <v>0</v>
      </c>
      <c r="F12" s="571">
        <v>10</v>
      </c>
      <c r="G12" s="572">
        <v>17688686532</v>
      </c>
      <c r="H12" s="400">
        <v>0</v>
      </c>
    </row>
    <row r="13" spans="1:8" s="277" customFormat="1" ht="14.25" customHeight="1" x14ac:dyDescent="0.2">
      <c r="A13" s="452">
        <v>44682</v>
      </c>
      <c r="B13" s="573">
        <v>0</v>
      </c>
      <c r="C13" s="569">
        <v>0</v>
      </c>
      <c r="D13" s="570">
        <v>0</v>
      </c>
      <c r="E13" s="574">
        <v>0</v>
      </c>
      <c r="F13" s="571">
        <v>0</v>
      </c>
      <c r="G13" s="572">
        <v>0</v>
      </c>
      <c r="H13" s="400">
        <v>0</v>
      </c>
    </row>
    <row r="14" spans="1:8" s="277" customFormat="1" ht="14.25" customHeight="1" x14ac:dyDescent="0.2">
      <c r="A14" s="452">
        <v>44713</v>
      </c>
      <c r="B14" s="573">
        <v>0</v>
      </c>
      <c r="C14" s="569">
        <v>0</v>
      </c>
      <c r="D14" s="570">
        <v>0</v>
      </c>
      <c r="E14" s="574">
        <v>0</v>
      </c>
      <c r="F14" s="571">
        <v>0</v>
      </c>
      <c r="G14" s="572">
        <v>0</v>
      </c>
      <c r="H14" s="400">
        <v>39868830000</v>
      </c>
    </row>
    <row r="15" spans="1:8" s="277" customFormat="1" ht="14.25" customHeight="1" x14ac:dyDescent="0.2">
      <c r="A15" s="452">
        <v>44743</v>
      </c>
      <c r="B15" s="573">
        <v>6</v>
      </c>
      <c r="C15" s="569">
        <v>7652855000</v>
      </c>
      <c r="D15" s="570">
        <v>0</v>
      </c>
      <c r="E15" s="574">
        <v>0</v>
      </c>
      <c r="F15" s="571">
        <v>6</v>
      </c>
      <c r="G15" s="572">
        <v>7652855000</v>
      </c>
      <c r="H15" s="400">
        <v>0</v>
      </c>
    </row>
    <row r="16" spans="1:8" s="277" customFormat="1" ht="14.25" customHeight="1" x14ac:dyDescent="0.2">
      <c r="A16" s="452">
        <v>44774</v>
      </c>
      <c r="B16" s="573">
        <v>1</v>
      </c>
      <c r="C16" s="569">
        <v>750000000</v>
      </c>
      <c r="D16" s="570">
        <v>0</v>
      </c>
      <c r="E16" s="574">
        <v>0</v>
      </c>
      <c r="F16" s="571">
        <v>1</v>
      </c>
      <c r="G16" s="572">
        <v>750000000</v>
      </c>
      <c r="H16" s="400">
        <v>0</v>
      </c>
    </row>
    <row r="17" spans="1:8" s="277" customFormat="1" ht="14.25" customHeight="1" x14ac:dyDescent="0.2">
      <c r="A17" s="452">
        <v>44805</v>
      </c>
      <c r="B17" s="573">
        <v>0</v>
      </c>
      <c r="C17" s="569">
        <v>263810000</v>
      </c>
      <c r="D17" s="570">
        <v>1</v>
      </c>
      <c r="E17" s="574">
        <v>0</v>
      </c>
      <c r="F17" s="571">
        <v>-1</v>
      </c>
      <c r="G17" s="572">
        <v>263810000</v>
      </c>
      <c r="H17" s="400">
        <v>0</v>
      </c>
    </row>
    <row r="18" spans="1:8" s="277" customFormat="1" ht="14.25" customHeight="1" x14ac:dyDescent="0.2">
      <c r="A18" s="452">
        <v>44835</v>
      </c>
      <c r="B18" s="573">
        <v>2</v>
      </c>
      <c r="C18" s="569">
        <v>2675220000</v>
      </c>
      <c r="D18" s="570">
        <v>1</v>
      </c>
      <c r="E18" s="574">
        <v>0</v>
      </c>
      <c r="F18" s="571">
        <v>1</v>
      </c>
      <c r="G18" s="572">
        <v>2675220000</v>
      </c>
      <c r="H18" s="400">
        <v>0</v>
      </c>
    </row>
    <row r="19" spans="1:8" s="277" customFormat="1" ht="14.25" customHeight="1" x14ac:dyDescent="0.2">
      <c r="A19" s="452">
        <v>44866</v>
      </c>
      <c r="B19" s="573">
        <v>0</v>
      </c>
      <c r="C19" s="569">
        <v>0</v>
      </c>
      <c r="D19" s="570">
        <v>1</v>
      </c>
      <c r="E19" s="574">
        <v>0</v>
      </c>
      <c r="F19" s="571">
        <v>-1</v>
      </c>
      <c r="G19" s="572">
        <v>0</v>
      </c>
      <c r="H19" s="400">
        <v>0</v>
      </c>
    </row>
    <row r="20" spans="1:8" s="277" customFormat="1" ht="14.25" customHeight="1" x14ac:dyDescent="0.2">
      <c r="A20" s="452">
        <v>44896</v>
      </c>
      <c r="B20" s="573">
        <v>0</v>
      </c>
      <c r="C20" s="569">
        <v>0</v>
      </c>
      <c r="D20" s="570">
        <v>0</v>
      </c>
      <c r="E20" s="574">
        <v>0</v>
      </c>
      <c r="F20" s="571">
        <v>0</v>
      </c>
      <c r="G20" s="572">
        <v>0</v>
      </c>
      <c r="H20" s="400">
        <v>0</v>
      </c>
    </row>
    <row r="21" spans="1:8" s="277" customFormat="1" ht="14.25" customHeight="1" x14ac:dyDescent="0.2">
      <c r="A21" s="452">
        <v>44927</v>
      </c>
      <c r="B21" s="573">
        <v>0</v>
      </c>
      <c r="C21" s="569">
        <v>0</v>
      </c>
      <c r="D21" s="570">
        <v>0</v>
      </c>
      <c r="E21" s="574">
        <v>0</v>
      </c>
      <c r="F21" s="571">
        <v>0</v>
      </c>
      <c r="G21" s="572">
        <v>0</v>
      </c>
      <c r="H21" s="400">
        <v>0</v>
      </c>
    </row>
    <row r="22" spans="1:8" s="277" customFormat="1" ht="14.25" customHeight="1" x14ac:dyDescent="0.2">
      <c r="A22" s="452">
        <v>44958</v>
      </c>
      <c r="B22" s="573">
        <v>3</v>
      </c>
      <c r="C22" s="569">
        <v>6027160042</v>
      </c>
      <c r="D22" s="570">
        <v>0</v>
      </c>
      <c r="E22" s="574">
        <v>0</v>
      </c>
      <c r="F22" s="571">
        <v>3</v>
      </c>
      <c r="G22" s="572">
        <v>6027160042</v>
      </c>
      <c r="H22" s="400">
        <v>0</v>
      </c>
    </row>
    <row r="23" spans="1:8" s="277" customFormat="1" x14ac:dyDescent="0.2">
      <c r="A23" s="452">
        <v>44986</v>
      </c>
      <c r="B23" s="573">
        <v>8</v>
      </c>
      <c r="C23" s="569">
        <v>5755314355</v>
      </c>
      <c r="D23" s="570">
        <v>0</v>
      </c>
      <c r="E23" s="574">
        <v>0</v>
      </c>
      <c r="F23" s="571">
        <v>8</v>
      </c>
      <c r="G23" s="572">
        <v>5755314355</v>
      </c>
      <c r="H23" s="400">
        <v>0</v>
      </c>
    </row>
    <row r="24" spans="1:8" s="279" customFormat="1" x14ac:dyDescent="0.2">
      <c r="A24" s="452">
        <v>45017</v>
      </c>
      <c r="B24" s="573">
        <v>1</v>
      </c>
      <c r="C24" s="569">
        <v>786977188</v>
      </c>
      <c r="D24" s="570">
        <v>0</v>
      </c>
      <c r="E24" s="574">
        <v>0</v>
      </c>
      <c r="F24" s="571">
        <v>1</v>
      </c>
      <c r="G24" s="572">
        <v>786977188</v>
      </c>
      <c r="H24" s="400">
        <v>0</v>
      </c>
    </row>
    <row r="25" spans="1:8" s="279" customFormat="1" x14ac:dyDescent="0.2">
      <c r="A25" s="452">
        <v>45047</v>
      </c>
      <c r="B25" s="573">
        <v>6</v>
      </c>
      <c r="C25" s="569">
        <v>16788946229</v>
      </c>
      <c r="D25" s="570">
        <v>0</v>
      </c>
      <c r="E25" s="574">
        <v>0</v>
      </c>
      <c r="F25" s="571">
        <v>6</v>
      </c>
      <c r="G25" s="572">
        <v>16788946229</v>
      </c>
      <c r="H25" s="400">
        <v>0</v>
      </c>
    </row>
    <row r="26" spans="1:8" s="279" customFormat="1" x14ac:dyDescent="0.2">
      <c r="A26" s="452">
        <v>45078</v>
      </c>
      <c r="B26" s="573">
        <v>4</v>
      </c>
      <c r="C26" s="569">
        <v>5294796936</v>
      </c>
      <c r="D26" s="570">
        <v>0</v>
      </c>
      <c r="E26" s="574">
        <v>0</v>
      </c>
      <c r="F26" s="571">
        <v>4</v>
      </c>
      <c r="G26" s="572">
        <v>5294796936</v>
      </c>
      <c r="H26" s="400">
        <v>7901500000</v>
      </c>
    </row>
    <row r="27" spans="1:8" s="279" customFormat="1" x14ac:dyDescent="0.2">
      <c r="A27" s="452">
        <v>45108</v>
      </c>
      <c r="B27" s="573">
        <v>3</v>
      </c>
      <c r="C27" s="569">
        <v>2018822739</v>
      </c>
      <c r="D27" s="570">
        <v>0</v>
      </c>
      <c r="E27" s="574">
        <v>0</v>
      </c>
      <c r="F27" s="571">
        <v>3</v>
      </c>
      <c r="G27" s="572">
        <v>2018822739</v>
      </c>
      <c r="H27" s="400">
        <v>0</v>
      </c>
    </row>
    <row r="28" spans="1:8" s="279" customFormat="1" x14ac:dyDescent="0.2">
      <c r="A28" s="452">
        <v>45139</v>
      </c>
      <c r="B28" s="573">
        <v>5</v>
      </c>
      <c r="C28" s="569">
        <v>4427698074</v>
      </c>
      <c r="D28" s="570">
        <v>0</v>
      </c>
      <c r="E28" s="574">
        <v>0</v>
      </c>
      <c r="F28" s="571">
        <v>5</v>
      </c>
      <c r="G28" s="572">
        <v>4427698074</v>
      </c>
      <c r="H28" s="400">
        <v>25466340000</v>
      </c>
    </row>
    <row r="29" spans="1:8" s="279" customFormat="1" x14ac:dyDescent="0.2">
      <c r="A29" s="452">
        <v>45170</v>
      </c>
      <c r="B29" s="573">
        <v>2</v>
      </c>
      <c r="C29" s="569">
        <v>1600000000</v>
      </c>
      <c r="D29" s="570">
        <v>0</v>
      </c>
      <c r="E29" s="574">
        <v>0</v>
      </c>
      <c r="F29" s="571">
        <v>2</v>
      </c>
      <c r="G29" s="572">
        <v>1600000000</v>
      </c>
      <c r="H29" s="400">
        <v>0</v>
      </c>
    </row>
    <row r="30" spans="1:8" s="279" customFormat="1" ht="12" customHeight="1" x14ac:dyDescent="0.2">
      <c r="A30" s="452">
        <v>45200</v>
      </c>
      <c r="B30" s="573">
        <v>2</v>
      </c>
      <c r="C30" s="569">
        <v>1600000000</v>
      </c>
      <c r="D30" s="570">
        <v>0</v>
      </c>
      <c r="E30" s="574">
        <v>0</v>
      </c>
      <c r="F30" s="571">
        <v>2</v>
      </c>
      <c r="G30" s="572">
        <v>1600000000</v>
      </c>
      <c r="H30" s="400">
        <v>14779047000</v>
      </c>
    </row>
    <row r="31" spans="1:8" s="279" customFormat="1" x14ac:dyDescent="0.2">
      <c r="A31" s="452">
        <v>45231</v>
      </c>
      <c r="B31" s="573">
        <v>0</v>
      </c>
      <c r="C31" s="569">
        <v>0</v>
      </c>
      <c r="D31" s="570">
        <v>0</v>
      </c>
      <c r="E31" s="574">
        <v>0</v>
      </c>
      <c r="F31" s="571">
        <v>0</v>
      </c>
      <c r="G31" s="572">
        <v>0</v>
      </c>
      <c r="H31" s="400">
        <v>1493620000</v>
      </c>
    </row>
    <row r="32" spans="1:8" s="279" customFormat="1" x14ac:dyDescent="0.2">
      <c r="A32" s="452">
        <v>45261</v>
      </c>
      <c r="B32" s="573">
        <v>1</v>
      </c>
      <c r="C32" s="569">
        <v>772341022</v>
      </c>
      <c r="D32" s="570">
        <v>0</v>
      </c>
      <c r="E32" s="574">
        <v>0</v>
      </c>
      <c r="F32" s="571">
        <v>1</v>
      </c>
      <c r="G32" s="572">
        <v>772341022</v>
      </c>
      <c r="H32" s="400">
        <v>0</v>
      </c>
    </row>
    <row r="33" spans="1:8" s="279" customFormat="1" x14ac:dyDescent="0.2">
      <c r="A33" s="452">
        <v>45292</v>
      </c>
      <c r="B33" s="573">
        <v>1</v>
      </c>
      <c r="C33" s="569">
        <v>1524233107</v>
      </c>
      <c r="D33" s="570">
        <v>0</v>
      </c>
      <c r="E33" s="574">
        <v>0</v>
      </c>
      <c r="F33" s="571">
        <v>1</v>
      </c>
      <c r="G33" s="572">
        <v>1524233107</v>
      </c>
      <c r="H33" s="400">
        <v>0</v>
      </c>
    </row>
    <row r="34" spans="1:8" s="279" customFormat="1" x14ac:dyDescent="0.2">
      <c r="A34" s="452">
        <v>45323</v>
      </c>
      <c r="B34" s="573">
        <v>0</v>
      </c>
      <c r="C34" s="569">
        <v>0</v>
      </c>
      <c r="D34" s="570">
        <v>0</v>
      </c>
      <c r="E34" s="574">
        <v>0</v>
      </c>
      <c r="F34" s="571">
        <v>0</v>
      </c>
      <c r="G34" s="572">
        <v>0</v>
      </c>
      <c r="H34" s="400">
        <v>9896065000</v>
      </c>
    </row>
    <row r="35" spans="1:8" s="279" customFormat="1" x14ac:dyDescent="0.2">
      <c r="A35" s="452">
        <v>45352</v>
      </c>
      <c r="B35" s="573">
        <v>1</v>
      </c>
      <c r="C35" s="569">
        <v>400000000</v>
      </c>
      <c r="D35" s="570">
        <v>0</v>
      </c>
      <c r="E35" s="574">
        <v>0</v>
      </c>
      <c r="F35" s="571">
        <v>1</v>
      </c>
      <c r="G35" s="572">
        <v>400000000</v>
      </c>
      <c r="H35" s="400">
        <v>1632720000</v>
      </c>
    </row>
    <row r="36" spans="1:8" s="279" customFormat="1" x14ac:dyDescent="0.2">
      <c r="A36" s="452">
        <v>45383</v>
      </c>
      <c r="B36" s="573">
        <v>0</v>
      </c>
      <c r="C36" s="569">
        <v>45743333</v>
      </c>
      <c r="D36" s="570">
        <v>0</v>
      </c>
      <c r="E36" s="574">
        <v>0</v>
      </c>
      <c r="F36" s="571">
        <v>0</v>
      </c>
      <c r="G36" s="572">
        <v>45743333</v>
      </c>
      <c r="H36" s="400">
        <v>16912010739</v>
      </c>
    </row>
    <row r="37" spans="1:8" s="279" customFormat="1" x14ac:dyDescent="0.2">
      <c r="A37" s="452">
        <v>45413</v>
      </c>
      <c r="B37" s="573">
        <v>7</v>
      </c>
      <c r="C37" s="569">
        <v>5684000000</v>
      </c>
      <c r="D37" s="570">
        <v>0</v>
      </c>
      <c r="E37" s="574">
        <v>0</v>
      </c>
      <c r="F37" s="571">
        <v>7</v>
      </c>
      <c r="G37" s="572">
        <v>5684000000</v>
      </c>
      <c r="H37" s="400">
        <v>0</v>
      </c>
    </row>
    <row r="38" spans="1:8" s="279" customFormat="1" x14ac:dyDescent="0.2">
      <c r="A38" s="452">
        <v>45444</v>
      </c>
      <c r="B38" s="573">
        <v>0</v>
      </c>
      <c r="C38" s="569">
        <v>0</v>
      </c>
      <c r="D38" s="570">
        <v>0</v>
      </c>
      <c r="E38" s="574">
        <v>0</v>
      </c>
      <c r="F38" s="571">
        <v>0</v>
      </c>
      <c r="G38" s="572">
        <v>0</v>
      </c>
      <c r="H38" s="400">
        <v>2445240000</v>
      </c>
    </row>
    <row r="39" spans="1:8" s="279" customFormat="1" x14ac:dyDescent="0.2">
      <c r="A39" s="452">
        <v>45474</v>
      </c>
      <c r="B39" s="573">
        <v>5</v>
      </c>
      <c r="C39" s="569">
        <v>2420025036</v>
      </c>
      <c r="D39" s="570">
        <v>0</v>
      </c>
      <c r="E39" s="574">
        <v>0</v>
      </c>
      <c r="F39" s="571">
        <v>5</v>
      </c>
      <c r="G39" s="572">
        <v>2420025036</v>
      </c>
      <c r="H39" s="400">
        <v>-2000000</v>
      </c>
    </row>
    <row r="40" spans="1:8" s="279" customFormat="1" x14ac:dyDescent="0.2">
      <c r="A40" s="452">
        <v>45505</v>
      </c>
      <c r="B40" s="573">
        <v>-3</v>
      </c>
      <c r="C40" s="569">
        <v>-1008435000</v>
      </c>
      <c r="D40" s="570">
        <v>0</v>
      </c>
      <c r="E40" s="574">
        <v>0</v>
      </c>
      <c r="F40" s="571">
        <v>-3</v>
      </c>
      <c r="G40" s="572">
        <v>-1008435000</v>
      </c>
      <c r="H40" s="400">
        <v>-2765868000</v>
      </c>
    </row>
    <row r="41" spans="1:8" s="279" customFormat="1" x14ac:dyDescent="0.2">
      <c r="A41" s="452">
        <v>45536</v>
      </c>
      <c r="B41" s="573">
        <v>0</v>
      </c>
      <c r="C41" s="569">
        <v>-24986936</v>
      </c>
      <c r="D41" s="570">
        <v>0</v>
      </c>
      <c r="E41" s="574">
        <v>0</v>
      </c>
      <c r="F41" s="571">
        <v>0</v>
      </c>
      <c r="G41" s="572">
        <v>-24986936</v>
      </c>
      <c r="H41" s="400">
        <v>0</v>
      </c>
    </row>
    <row r="42" spans="1:8" s="279" customFormat="1" x14ac:dyDescent="0.2">
      <c r="A42" s="452">
        <v>45566</v>
      </c>
      <c r="B42" s="573">
        <v>2</v>
      </c>
      <c r="C42" s="569">
        <v>2139821785</v>
      </c>
      <c r="D42" s="570">
        <v>0</v>
      </c>
      <c r="E42" s="574">
        <v>0</v>
      </c>
      <c r="F42" s="571">
        <v>2</v>
      </c>
      <c r="G42" s="572">
        <v>2139821785</v>
      </c>
      <c r="H42" s="400">
        <v>3204630000</v>
      </c>
    </row>
    <row r="43" spans="1:8" s="279" customFormat="1" x14ac:dyDescent="0.2">
      <c r="A43" s="452">
        <v>45597</v>
      </c>
      <c r="B43" s="573">
        <v>0</v>
      </c>
      <c r="C43" s="569">
        <v>174600000</v>
      </c>
      <c r="D43" s="570">
        <v>0</v>
      </c>
      <c r="E43" s="574">
        <v>0</v>
      </c>
      <c r="F43" s="571">
        <v>0</v>
      </c>
      <c r="G43" s="572">
        <v>174600000</v>
      </c>
      <c r="H43" s="400">
        <v>67140000</v>
      </c>
    </row>
    <row r="44" spans="1:8" s="279" customFormat="1" x14ac:dyDescent="0.2">
      <c r="A44" s="452">
        <v>45627</v>
      </c>
      <c r="B44" s="573">
        <v>2</v>
      </c>
      <c r="C44" s="569">
        <v>786100237</v>
      </c>
      <c r="D44" s="570">
        <v>0</v>
      </c>
      <c r="E44" s="574">
        <v>0</v>
      </c>
      <c r="F44" s="571">
        <v>2</v>
      </c>
      <c r="G44" s="572">
        <v>786100237</v>
      </c>
      <c r="H44" s="400">
        <v>5324885000</v>
      </c>
    </row>
    <row r="45" spans="1:8" s="279" customFormat="1" x14ac:dyDescent="0.2">
      <c r="A45" s="452">
        <v>45658</v>
      </c>
      <c r="B45" s="573">
        <v>0</v>
      </c>
      <c r="C45" s="569">
        <v>622950000</v>
      </c>
      <c r="D45" s="570">
        <v>0</v>
      </c>
      <c r="E45" s="574">
        <v>0</v>
      </c>
      <c r="F45" s="571">
        <v>0</v>
      </c>
      <c r="G45" s="572">
        <v>622950000</v>
      </c>
      <c r="H45" s="400">
        <v>1694060000</v>
      </c>
    </row>
    <row r="46" spans="1:8" s="279" customFormat="1" x14ac:dyDescent="0.2">
      <c r="A46" s="452">
        <v>45689</v>
      </c>
      <c r="B46" s="573">
        <v>0</v>
      </c>
      <c r="C46" s="569">
        <v>0</v>
      </c>
      <c r="D46" s="570">
        <v>0</v>
      </c>
      <c r="E46" s="574">
        <v>0</v>
      </c>
      <c r="F46" s="571">
        <v>0</v>
      </c>
      <c r="G46" s="572">
        <v>0</v>
      </c>
      <c r="H46" s="400">
        <v>0</v>
      </c>
    </row>
    <row r="47" spans="1:8" s="279" customFormat="1" x14ac:dyDescent="0.2">
      <c r="A47" s="452">
        <v>45717</v>
      </c>
      <c r="B47" s="573">
        <v>0</v>
      </c>
      <c r="C47" s="569">
        <v>0</v>
      </c>
      <c r="D47" s="570">
        <v>0</v>
      </c>
      <c r="E47" s="574">
        <v>0</v>
      </c>
      <c r="F47" s="571">
        <v>0</v>
      </c>
      <c r="G47" s="572">
        <v>0</v>
      </c>
      <c r="H47" s="400">
        <v>-1660370000</v>
      </c>
    </row>
    <row r="48" spans="1:8" s="279" customFormat="1" x14ac:dyDescent="0.2">
      <c r="A48" s="452">
        <v>45748</v>
      </c>
      <c r="B48" s="573">
        <v>0</v>
      </c>
      <c r="C48" s="569">
        <v>0</v>
      </c>
      <c r="D48" s="570">
        <v>1</v>
      </c>
      <c r="E48" s="574">
        <v>0</v>
      </c>
      <c r="F48" s="571">
        <v>-1</v>
      </c>
      <c r="G48" s="572">
        <v>0</v>
      </c>
      <c r="H48" s="400">
        <v>5770688000</v>
      </c>
    </row>
    <row r="49" spans="1:8" s="279" customFormat="1" x14ac:dyDescent="0.2">
      <c r="A49" s="452">
        <v>45778</v>
      </c>
      <c r="B49" s="573">
        <v>2</v>
      </c>
      <c r="C49" s="569">
        <v>800000000</v>
      </c>
      <c r="D49" s="570">
        <v>0</v>
      </c>
      <c r="E49" s="574">
        <v>0</v>
      </c>
      <c r="F49" s="571">
        <v>2</v>
      </c>
      <c r="G49" s="572">
        <v>800000000</v>
      </c>
      <c r="H49" s="400">
        <v>243180000</v>
      </c>
    </row>
    <row r="50" spans="1:8" s="279" customFormat="1" x14ac:dyDescent="0.2">
      <c r="A50" s="452">
        <v>45809</v>
      </c>
      <c r="B50" s="573">
        <v>0</v>
      </c>
      <c r="C50" s="569">
        <v>1586839858</v>
      </c>
      <c r="D50" s="570">
        <v>0</v>
      </c>
      <c r="E50" s="574">
        <v>0</v>
      </c>
      <c r="F50" s="571">
        <v>0</v>
      </c>
      <c r="G50" s="572">
        <v>1586839858</v>
      </c>
      <c r="H50" s="400">
        <v>1804860000</v>
      </c>
    </row>
    <row r="51" spans="1:8" s="279" customFormat="1" x14ac:dyDescent="0.2">
      <c r="A51" s="452">
        <v>45839</v>
      </c>
      <c r="B51" s="573">
        <v>0</v>
      </c>
      <c r="C51" s="569">
        <v>53760000</v>
      </c>
      <c r="D51" s="570">
        <v>0</v>
      </c>
      <c r="E51" s="574">
        <v>0</v>
      </c>
      <c r="F51" s="571">
        <v>0</v>
      </c>
      <c r="G51" s="572">
        <v>53760000</v>
      </c>
      <c r="H51" s="400">
        <v>452280000</v>
      </c>
    </row>
    <row r="52" spans="1:8" s="279" customFormat="1" x14ac:dyDescent="0.2">
      <c r="A52" s="452">
        <v>45870</v>
      </c>
      <c r="B52" s="573">
        <v>1</v>
      </c>
      <c r="C52" s="569">
        <v>0</v>
      </c>
      <c r="D52" s="570">
        <v>0</v>
      </c>
      <c r="E52" s="574">
        <v>0</v>
      </c>
      <c r="F52" s="571">
        <v>1</v>
      </c>
      <c r="G52" s="572">
        <v>0</v>
      </c>
      <c r="H52" s="400">
        <v>6038120000</v>
      </c>
    </row>
    <row r="53" spans="1:8" s="279" customFormat="1" hidden="1" x14ac:dyDescent="0.2">
      <c r="A53" s="452">
        <v>45901</v>
      </c>
      <c r="B53" s="278"/>
      <c r="C53" s="275"/>
      <c r="D53" s="401">
        <v>0</v>
      </c>
      <c r="E53" s="276">
        <v>0</v>
      </c>
      <c r="F53" s="386">
        <v>0</v>
      </c>
      <c r="G53" s="450">
        <v>0</v>
      </c>
      <c r="H53" s="400">
        <v>0</v>
      </c>
    </row>
    <row r="54" spans="1:8" s="279" customFormat="1" hidden="1" x14ac:dyDescent="0.2">
      <c r="A54" s="452">
        <v>45931</v>
      </c>
      <c r="B54" s="278"/>
      <c r="C54" s="275"/>
      <c r="D54" s="401">
        <v>0</v>
      </c>
      <c r="E54" s="276">
        <v>0</v>
      </c>
      <c r="F54" s="386">
        <v>0</v>
      </c>
      <c r="G54" s="450">
        <v>0</v>
      </c>
      <c r="H54" s="400">
        <v>0</v>
      </c>
    </row>
    <row r="55" spans="1:8" s="282" customFormat="1" ht="15.75" x14ac:dyDescent="0.25">
      <c r="A55" s="280" t="s">
        <v>37</v>
      </c>
      <c r="B55" s="281">
        <v>79</v>
      </c>
      <c r="C55" s="447">
        <v>98633964537</v>
      </c>
      <c r="D55" s="281">
        <v>4</v>
      </c>
      <c r="E55" s="447">
        <v>0</v>
      </c>
      <c r="F55" s="281">
        <v>75</v>
      </c>
      <c r="G55" s="483">
        <v>98633964537</v>
      </c>
      <c r="H55" s="483">
        <v>140566977739</v>
      </c>
    </row>
    <row r="56" spans="1:8" s="285" customFormat="1" x14ac:dyDescent="0.2">
      <c r="A56" s="249"/>
      <c r="B56" s="283"/>
      <c r="C56" s="283"/>
      <c r="D56" s="284"/>
      <c r="E56" s="284"/>
      <c r="F56" s="444"/>
      <c r="G56" s="448"/>
      <c r="H56" s="536"/>
    </row>
    <row r="57" spans="1:8" x14ac:dyDescent="0.2">
      <c r="A57" s="286"/>
      <c r="B57" s="287"/>
      <c r="C57" s="287"/>
      <c r="D57" s="288"/>
      <c r="E57" s="288"/>
      <c r="F57" s="288"/>
      <c r="G57" s="288"/>
      <c r="H57" s="286"/>
    </row>
    <row r="58" spans="1:8" x14ac:dyDescent="0.2">
      <c r="A58" s="286"/>
      <c r="B58" s="286"/>
      <c r="C58" s="286"/>
      <c r="D58" s="288"/>
      <c r="E58" s="288"/>
      <c r="F58" s="288"/>
      <c r="G58" s="288"/>
      <c r="H58" s="458"/>
    </row>
    <row r="59" spans="1:8" x14ac:dyDescent="0.2">
      <c r="A59" s="286"/>
      <c r="B59" s="286"/>
      <c r="C59" s="286"/>
      <c r="D59" s="288"/>
      <c r="E59" s="288"/>
      <c r="F59" s="288"/>
      <c r="G59" s="288"/>
      <c r="H59" s="286"/>
    </row>
    <row r="60" spans="1:8" x14ac:dyDescent="0.2">
      <c r="A60" s="286"/>
      <c r="B60" s="286"/>
      <c r="C60" s="286"/>
      <c r="D60" s="288"/>
      <c r="E60" s="288"/>
      <c r="F60" s="288"/>
      <c r="G60" s="288"/>
      <c r="H60" s="459"/>
    </row>
    <row r="61" spans="1:8" x14ac:dyDescent="0.2">
      <c r="A61" s="286"/>
      <c r="B61" s="286"/>
      <c r="C61" s="286"/>
      <c r="D61" s="288"/>
      <c r="E61" s="288"/>
      <c r="F61" s="288"/>
      <c r="G61" s="288"/>
      <c r="H61" s="286"/>
    </row>
    <row r="62" spans="1:8" x14ac:dyDescent="0.2">
      <c r="A62" s="286"/>
      <c r="B62" s="286"/>
      <c r="C62" s="286"/>
      <c r="D62" s="288"/>
      <c r="E62" s="288"/>
      <c r="F62" s="288"/>
      <c r="G62" s="288"/>
      <c r="H62" s="286"/>
    </row>
    <row r="63" spans="1:8" x14ac:dyDescent="0.2">
      <c r="A63" s="286"/>
      <c r="B63" s="286"/>
      <c r="C63" s="286"/>
      <c r="D63" s="288"/>
      <c r="E63" s="288"/>
      <c r="F63" s="288"/>
      <c r="G63" s="288"/>
      <c r="H63" s="286"/>
    </row>
    <row r="64" spans="1:8" x14ac:dyDescent="0.2">
      <c r="A64" s="286"/>
      <c r="B64" s="286"/>
      <c r="C64" s="286"/>
      <c r="D64" s="288"/>
      <c r="E64" s="288"/>
      <c r="F64" s="288"/>
      <c r="G64" s="288"/>
      <c r="H64" s="286"/>
    </row>
    <row r="65" spans="1:8" x14ac:dyDescent="0.2">
      <c r="A65" s="286"/>
      <c r="B65" s="286"/>
      <c r="C65" s="286"/>
      <c r="D65" s="288"/>
      <c r="E65" s="288"/>
      <c r="F65" s="288"/>
      <c r="G65" s="288"/>
      <c r="H65" s="286"/>
    </row>
    <row r="66" spans="1:8" x14ac:dyDescent="0.2">
      <c r="A66" s="286"/>
      <c r="B66" s="286"/>
      <c r="C66" s="286"/>
      <c r="D66" s="288"/>
      <c r="E66" s="288"/>
      <c r="F66" s="288"/>
      <c r="G66" s="288"/>
      <c r="H66" s="286"/>
    </row>
    <row r="67" spans="1:8" x14ac:dyDescent="0.2">
      <c r="A67" s="237"/>
      <c r="B67" s="286"/>
      <c r="C67" s="286"/>
      <c r="D67" s="289"/>
      <c r="E67" s="289"/>
      <c r="F67" s="289"/>
      <c r="G67" s="289"/>
      <c r="H67" s="286"/>
    </row>
    <row r="68" spans="1:8" x14ac:dyDescent="0.2">
      <c r="A68" s="237"/>
      <c r="B68" s="286"/>
      <c r="C68" s="286"/>
      <c r="D68" s="289"/>
      <c r="E68" s="289"/>
      <c r="F68" s="289"/>
      <c r="G68" s="289"/>
      <c r="H68" s="286"/>
    </row>
    <row r="69" spans="1:8" x14ac:dyDescent="0.2">
      <c r="A69" s="237"/>
      <c r="B69" s="286"/>
      <c r="C69" s="286"/>
      <c r="D69" s="289"/>
      <c r="E69" s="289"/>
      <c r="F69" s="289"/>
      <c r="G69" s="289"/>
      <c r="H69" s="286"/>
    </row>
    <row r="70" spans="1:8" x14ac:dyDescent="0.2">
      <c r="A70" s="237"/>
      <c r="B70" s="286"/>
      <c r="C70" s="286"/>
      <c r="D70" s="289"/>
      <c r="E70" s="289"/>
      <c r="F70" s="289"/>
      <c r="G70" s="289"/>
      <c r="H70" s="286"/>
    </row>
    <row r="71" spans="1:8" x14ac:dyDescent="0.2">
      <c r="A71" s="237"/>
      <c r="B71" s="286"/>
      <c r="C71" s="286"/>
      <c r="D71" s="289"/>
      <c r="E71" s="289"/>
      <c r="F71" s="289"/>
      <c r="G71" s="289"/>
      <c r="H71" s="286"/>
    </row>
    <row r="72" spans="1:8" x14ac:dyDescent="0.2">
      <c r="A72" s="237"/>
      <c r="B72" s="286"/>
      <c r="C72" s="286"/>
      <c r="D72" s="289"/>
      <c r="E72" s="289"/>
      <c r="F72" s="289"/>
      <c r="G72" s="289"/>
      <c r="H72" s="286"/>
    </row>
    <row r="73" spans="1:8" x14ac:dyDescent="0.2">
      <c r="A73" s="237"/>
      <c r="B73" s="286"/>
      <c r="C73" s="286"/>
      <c r="D73" s="289"/>
      <c r="E73" s="289"/>
      <c r="F73" s="289"/>
      <c r="G73" s="289"/>
      <c r="H73" s="286"/>
    </row>
    <row r="74" spans="1:8" x14ac:dyDescent="0.2">
      <c r="A74" s="237"/>
      <c r="B74" s="286"/>
      <c r="C74" s="286"/>
      <c r="D74" s="288"/>
      <c r="E74" s="288"/>
      <c r="F74" s="288"/>
      <c r="G74" s="288"/>
      <c r="H74" s="286"/>
    </row>
    <row r="75" spans="1:8" x14ac:dyDescent="0.2">
      <c r="A75" s="237"/>
      <c r="B75" s="237"/>
      <c r="C75" s="237"/>
      <c r="D75" s="254"/>
      <c r="E75" s="288"/>
      <c r="F75" s="288"/>
      <c r="G75" s="288"/>
      <c r="H75" s="237"/>
    </row>
    <row r="76" spans="1:8" x14ac:dyDescent="0.2">
      <c r="A76" s="237"/>
      <c r="B76" s="237"/>
      <c r="C76" s="237"/>
      <c r="D76" s="254"/>
      <c r="E76" s="288"/>
      <c r="F76" s="288"/>
      <c r="G76" s="288"/>
      <c r="H76" s="237"/>
    </row>
    <row r="77" spans="1:8" hidden="1" x14ac:dyDescent="0.2">
      <c r="A77" s="237"/>
      <c r="B77" s="237"/>
      <c r="C77" s="237"/>
      <c r="D77" s="254"/>
      <c r="E77" s="288"/>
      <c r="F77" s="288"/>
      <c r="G77" s="288"/>
      <c r="H77" s="237"/>
    </row>
    <row r="78" spans="1:8" hidden="1" x14ac:dyDescent="0.2">
      <c r="A78" s="237"/>
      <c r="B78" s="237"/>
      <c r="C78" s="237"/>
      <c r="D78" s="254"/>
      <c r="E78" s="288"/>
      <c r="F78" s="288"/>
      <c r="G78" s="288"/>
      <c r="H78" s="237"/>
    </row>
    <row r="79" spans="1:8" hidden="1" x14ac:dyDescent="0.2">
      <c r="A79" s="237"/>
      <c r="B79" s="237"/>
      <c r="C79" s="237"/>
      <c r="D79" s="254"/>
      <c r="E79" s="288"/>
      <c r="F79" s="288"/>
      <c r="G79" s="288"/>
      <c r="H79" s="237"/>
    </row>
    <row r="80" spans="1:8" hidden="1" x14ac:dyDescent="0.2">
      <c r="A80" s="237"/>
      <c r="B80" s="237"/>
      <c r="C80" s="237"/>
      <c r="D80" s="254"/>
      <c r="E80" s="288"/>
      <c r="F80" s="288"/>
      <c r="G80" s="288"/>
      <c r="H80" s="237"/>
    </row>
    <row r="81" spans="1:8" hidden="1" x14ac:dyDescent="0.2">
      <c r="A81" s="237"/>
      <c r="B81" s="237"/>
      <c r="C81" s="270" t="s">
        <v>21</v>
      </c>
      <c r="D81" s="254"/>
      <c r="E81" s="288"/>
      <c r="F81" s="290"/>
      <c r="G81" s="288"/>
      <c r="H81" s="237" t="s">
        <v>21</v>
      </c>
    </row>
    <row r="82" spans="1:8" hidden="1" x14ac:dyDescent="0.2">
      <c r="A82" s="237"/>
      <c r="B82" s="237"/>
      <c r="C82" s="237"/>
      <c r="D82" s="254"/>
      <c r="E82" s="288"/>
      <c r="F82" s="288"/>
      <c r="G82" s="288"/>
      <c r="H82" s="270" t="s">
        <v>21</v>
      </c>
    </row>
    <row r="83" spans="1:8" hidden="1" x14ac:dyDescent="0.2">
      <c r="A83" s="237"/>
      <c r="B83" s="237"/>
      <c r="C83" s="237"/>
      <c r="D83" s="254"/>
      <c r="E83" s="288"/>
      <c r="F83" s="288"/>
      <c r="G83" s="288"/>
      <c r="H83" s="270" t="s">
        <v>21</v>
      </c>
    </row>
    <row r="84" spans="1:8" hidden="1" x14ac:dyDescent="0.2">
      <c r="A84" s="237"/>
      <c r="B84" s="237"/>
      <c r="C84" s="237"/>
      <c r="D84" s="254"/>
      <c r="E84" s="288"/>
      <c r="F84" s="288"/>
      <c r="G84" s="288"/>
      <c r="H84" s="270" t="s">
        <v>21</v>
      </c>
    </row>
    <row r="85" spans="1:8" hidden="1" x14ac:dyDescent="0.2">
      <c r="H85" s="242" t="s">
        <v>21</v>
      </c>
    </row>
    <row r="86" spans="1:8" x14ac:dyDescent="0.2"/>
    <row r="87" spans="1:8" x14ac:dyDescent="0.2"/>
    <row r="88" spans="1:8" x14ac:dyDescent="0.2"/>
    <row r="89" spans="1:8" x14ac:dyDescent="0.2"/>
    <row r="90" spans="1:8" x14ac:dyDescent="0.2"/>
    <row r="91" spans="1:8" x14ac:dyDescent="0.2"/>
    <row r="92" spans="1:8" x14ac:dyDescent="0.2"/>
    <row r="93" spans="1:8" x14ac:dyDescent="0.2"/>
    <row r="94" spans="1:8" x14ac:dyDescent="0.2"/>
    <row r="95" spans="1:8" x14ac:dyDescent="0.2"/>
    <row r="96" spans="1:8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scale="56"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AG63"/>
  <sheetViews>
    <sheetView showGridLines="0" zoomScale="90" workbookViewId="0">
      <pane xSplit="1" ySplit="11" topLeftCell="B27" activePane="bottomRight" state="frozen"/>
      <selection activeCell="N54" sqref="N54"/>
      <selection pane="topRight" activeCell="N54" sqref="N54"/>
      <selection pane="bottomLeft" activeCell="N54" sqref="N54"/>
      <selection pane="bottomRight" activeCell="N49" sqref="N49"/>
    </sheetView>
  </sheetViews>
  <sheetFormatPr baseColWidth="10" defaultColWidth="0" defaultRowHeight="12.75" customHeight="1" x14ac:dyDescent="0.25"/>
  <cols>
    <col min="1" max="2" width="16.28515625" customWidth="1"/>
    <col min="3" max="3" width="14.85546875" bestFit="1" customWidth="1"/>
    <col min="4" max="4" width="12.42578125" bestFit="1" customWidth="1"/>
    <col min="5" max="5" width="12.42578125" hidden="1" customWidth="1"/>
    <col min="6" max="6" width="13.140625" bestFit="1" customWidth="1"/>
    <col min="7" max="7" width="13.42578125" bestFit="1" customWidth="1"/>
    <col min="8" max="9" width="7.28515625" hidden="1" customWidth="1"/>
    <col min="10" max="10" width="11.28515625" hidden="1" customWidth="1"/>
    <col min="11" max="11" width="6.85546875" hidden="1" customWidth="1"/>
    <col min="12" max="12" width="7.140625" hidden="1" customWidth="1"/>
    <col min="13" max="13" width="12.7109375" bestFit="1" customWidth="1"/>
    <col min="14" max="14" width="14.85546875" customWidth="1"/>
    <col min="15" max="15" width="14.85546875" bestFit="1" customWidth="1"/>
    <col min="16" max="16" width="8.7109375" hidden="1" customWidth="1"/>
    <col min="17" max="17" width="11.28515625" hidden="1" customWidth="1"/>
    <col min="18" max="18" width="11.42578125" hidden="1" customWidth="1"/>
    <col min="19" max="19" width="11.85546875" hidden="1" customWidth="1"/>
    <col min="20" max="20" width="13.140625" bestFit="1" customWidth="1"/>
    <col min="21" max="21" width="14.85546875" bestFit="1" customWidth="1"/>
    <col min="22" max="22" width="12.7109375" hidden="1" customWidth="1"/>
    <col min="23" max="23" width="9.5703125" hidden="1" customWidth="1"/>
    <col min="24" max="24" width="11.28515625" hidden="1" customWidth="1"/>
    <col min="25" max="25" width="11.42578125" hidden="1" customWidth="1"/>
    <col min="26" max="26" width="11.85546875" hidden="1" customWidth="1"/>
    <col min="27" max="27" width="12.7109375" customWidth="1"/>
    <col min="28" max="28" width="15.42578125" bestFit="1" customWidth="1"/>
    <col min="29" max="29" width="16.28515625" customWidth="1"/>
    <col min="30" max="30" width="16.28515625" hidden="1" customWidth="1"/>
    <col min="31" max="31" width="0" hidden="1" customWidth="1"/>
    <col min="32" max="32" width="16.28515625" hidden="1" customWidth="1"/>
    <col min="33" max="33" width="0" hidden="1" customWidth="1"/>
    <col min="34" max="16384" width="16.28515625" hidden="1"/>
  </cols>
  <sheetData>
    <row r="1" spans="1:30" s="238" customFormat="1" x14ac:dyDescent="0.2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</row>
    <row r="2" spans="1:30" s="238" customFormat="1" ht="18.75" x14ac:dyDescent="0.3">
      <c r="A2" s="239"/>
      <c r="B2" s="611" t="s">
        <v>177</v>
      </c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  <c r="U2" s="611"/>
      <c r="V2" s="611"/>
      <c r="W2" s="611"/>
      <c r="X2" s="611"/>
      <c r="Y2" s="611"/>
      <c r="Z2" s="611"/>
      <c r="AA2" s="611"/>
      <c r="AB2" s="611"/>
    </row>
    <row r="3" spans="1:30" s="238" customFormat="1" ht="15" x14ac:dyDescent="0.2">
      <c r="A3" s="613">
        <v>45900</v>
      </c>
      <c r="B3" s="613"/>
      <c r="C3" s="613"/>
      <c r="D3" s="613"/>
      <c r="E3" s="613"/>
      <c r="F3" s="613"/>
      <c r="G3" s="613"/>
      <c r="H3" s="613"/>
      <c r="I3" s="613"/>
      <c r="J3" s="613"/>
      <c r="K3" s="613"/>
      <c r="L3" s="613"/>
      <c r="M3" s="613"/>
      <c r="N3" s="613"/>
      <c r="O3" s="613"/>
      <c r="P3" s="613"/>
      <c r="Q3" s="613"/>
      <c r="R3" s="613"/>
      <c r="S3" s="613"/>
      <c r="T3" s="613"/>
      <c r="U3" s="613"/>
      <c r="V3" s="613"/>
      <c r="W3" s="613"/>
      <c r="X3" s="613"/>
      <c r="Y3" s="613"/>
      <c r="Z3" s="613"/>
      <c r="AA3" s="613"/>
      <c r="AB3" s="613"/>
    </row>
    <row r="4" spans="1:30" s="238" customFormat="1" ht="6" customHeight="1" x14ac:dyDescent="0.25">
      <c r="A4" s="240"/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2"/>
      <c r="X4" s="612"/>
      <c r="Y4" s="612"/>
      <c r="Z4" s="612"/>
      <c r="AA4" s="612"/>
      <c r="AB4" s="612"/>
      <c r="AC4" s="249"/>
    </row>
    <row r="5" spans="1:30" s="238" customFormat="1" ht="23.25" customHeight="1" x14ac:dyDescent="0.25">
      <c r="A5" s="240"/>
      <c r="B5" s="614" t="s">
        <v>365</v>
      </c>
      <c r="C5" s="614"/>
      <c r="D5" s="614"/>
      <c r="E5" s="614"/>
      <c r="F5" s="614"/>
      <c r="G5" s="615" t="s">
        <v>366</v>
      </c>
      <c r="H5" s="615"/>
      <c r="I5" s="615"/>
      <c r="J5" s="615"/>
      <c r="K5" s="615"/>
      <c r="L5" s="615"/>
      <c r="M5" s="615"/>
      <c r="N5" s="615" t="s">
        <v>463</v>
      </c>
      <c r="O5" s="615"/>
      <c r="P5" s="615"/>
      <c r="Q5" s="615"/>
      <c r="R5" s="615"/>
      <c r="S5" s="615"/>
      <c r="T5" s="615"/>
      <c r="U5" s="615" t="s">
        <v>538</v>
      </c>
      <c r="V5" s="615"/>
      <c r="W5" s="615"/>
      <c r="X5" s="615"/>
      <c r="Y5" s="615"/>
      <c r="Z5" s="615"/>
      <c r="AA5" s="615"/>
      <c r="AB5" s="616" t="s">
        <v>38</v>
      </c>
      <c r="AC5" s="249"/>
      <c r="AD5" s="499"/>
    </row>
    <row r="6" spans="1:30" s="242" customFormat="1" ht="25.5" x14ac:dyDescent="0.2">
      <c r="A6" s="237"/>
      <c r="B6" s="241" t="s">
        <v>36</v>
      </c>
      <c r="C6" s="241" t="s">
        <v>161</v>
      </c>
      <c r="D6" s="241" t="s">
        <v>880</v>
      </c>
      <c r="E6" s="241" t="s">
        <v>881</v>
      </c>
      <c r="F6" s="241" t="s">
        <v>367</v>
      </c>
      <c r="G6" s="241" t="s">
        <v>36</v>
      </c>
      <c r="H6" s="241" t="s">
        <v>161</v>
      </c>
      <c r="I6" s="241" t="s">
        <v>880</v>
      </c>
      <c r="J6" s="241" t="s">
        <v>162</v>
      </c>
      <c r="K6" s="241" t="s">
        <v>151</v>
      </c>
      <c r="L6" s="241" t="s">
        <v>163</v>
      </c>
      <c r="M6" s="241" t="s">
        <v>368</v>
      </c>
      <c r="N6" s="241" t="s">
        <v>36</v>
      </c>
      <c r="O6" s="241" t="s">
        <v>161</v>
      </c>
      <c r="P6" s="241" t="s">
        <v>157</v>
      </c>
      <c r="Q6" s="241" t="s">
        <v>162</v>
      </c>
      <c r="R6" s="241" t="s">
        <v>151</v>
      </c>
      <c r="S6" s="241" t="s">
        <v>163</v>
      </c>
      <c r="T6" s="241" t="s">
        <v>464</v>
      </c>
      <c r="U6" s="241" t="s">
        <v>36</v>
      </c>
      <c r="V6" s="241" t="s">
        <v>161</v>
      </c>
      <c r="W6" s="241" t="s">
        <v>157</v>
      </c>
      <c r="X6" s="241" t="s">
        <v>162</v>
      </c>
      <c r="Y6" s="241" t="s">
        <v>151</v>
      </c>
      <c r="Z6" s="241" t="s">
        <v>163</v>
      </c>
      <c r="AA6" s="241" t="s">
        <v>547</v>
      </c>
      <c r="AB6" s="617"/>
      <c r="AC6" s="249"/>
    </row>
    <row r="7" spans="1:30" s="242" customFormat="1" ht="13.9" hidden="1" customHeight="1" x14ac:dyDescent="0.2">
      <c r="A7" s="243">
        <v>44531</v>
      </c>
      <c r="B7" s="244">
        <v>0</v>
      </c>
      <c r="C7" s="244">
        <v>0</v>
      </c>
      <c r="D7" s="244"/>
      <c r="E7" s="244"/>
      <c r="F7" s="245">
        <v>0</v>
      </c>
      <c r="G7" s="244"/>
      <c r="H7" s="244">
        <v>0</v>
      </c>
      <c r="I7" s="244"/>
      <c r="J7" s="244"/>
      <c r="K7" s="244"/>
      <c r="L7" s="244"/>
      <c r="M7" s="245">
        <v>0</v>
      </c>
      <c r="N7" s="244"/>
      <c r="O7" s="244">
        <v>0</v>
      </c>
      <c r="P7" s="244"/>
      <c r="Q7" s="244"/>
      <c r="R7" s="244"/>
      <c r="S7" s="244"/>
      <c r="T7" s="245">
        <v>0</v>
      </c>
      <c r="U7" s="245"/>
      <c r="V7" s="245"/>
      <c r="W7" s="245"/>
      <c r="X7" s="245"/>
      <c r="Y7" s="245"/>
      <c r="Z7" s="245"/>
      <c r="AA7" s="245"/>
      <c r="AB7" s="531">
        <v>0</v>
      </c>
      <c r="AC7" s="249"/>
    </row>
    <row r="8" spans="1:30" s="242" customFormat="1" ht="13.9" hidden="1" customHeight="1" x14ac:dyDescent="0.2">
      <c r="A8" s="243">
        <v>44562</v>
      </c>
      <c r="B8" s="244">
        <v>0</v>
      </c>
      <c r="C8" s="244">
        <v>0</v>
      </c>
      <c r="D8" s="244"/>
      <c r="E8" s="244"/>
      <c r="F8" s="245">
        <v>0</v>
      </c>
      <c r="G8" s="244"/>
      <c r="H8" s="244">
        <v>0</v>
      </c>
      <c r="I8" s="244"/>
      <c r="J8" s="244"/>
      <c r="K8" s="244"/>
      <c r="L8" s="244"/>
      <c r="M8" s="245">
        <v>0</v>
      </c>
      <c r="N8" s="244"/>
      <c r="O8" s="244">
        <v>0</v>
      </c>
      <c r="P8" s="244"/>
      <c r="Q8" s="244"/>
      <c r="R8" s="244"/>
      <c r="S8" s="244"/>
      <c r="T8" s="245">
        <v>0</v>
      </c>
      <c r="U8" s="245"/>
      <c r="V8" s="245"/>
      <c r="W8" s="245"/>
      <c r="X8" s="245"/>
      <c r="Y8" s="245"/>
      <c r="Z8" s="245"/>
      <c r="AA8" s="245"/>
      <c r="AB8" s="531">
        <v>0</v>
      </c>
      <c r="AC8" s="249"/>
    </row>
    <row r="9" spans="1:30" s="242" customFormat="1" ht="13.9" hidden="1" customHeight="1" x14ac:dyDescent="0.2">
      <c r="A9" s="243">
        <v>44593</v>
      </c>
      <c r="B9" s="244">
        <v>0</v>
      </c>
      <c r="C9" s="244">
        <v>0</v>
      </c>
      <c r="D9" s="244"/>
      <c r="E9" s="244"/>
      <c r="F9" s="245">
        <v>0</v>
      </c>
      <c r="G9" s="244"/>
      <c r="H9" s="244">
        <v>0</v>
      </c>
      <c r="I9" s="244"/>
      <c r="J9" s="244"/>
      <c r="K9" s="244"/>
      <c r="L9" s="244"/>
      <c r="M9" s="245">
        <v>0</v>
      </c>
      <c r="N9" s="244"/>
      <c r="O9" s="244">
        <v>0</v>
      </c>
      <c r="P9" s="244"/>
      <c r="Q9" s="244"/>
      <c r="R9" s="244"/>
      <c r="S9" s="244"/>
      <c r="T9" s="245">
        <v>0</v>
      </c>
      <c r="U9" s="245"/>
      <c r="V9" s="245"/>
      <c r="W9" s="245"/>
      <c r="X9" s="245"/>
      <c r="Y9" s="245"/>
      <c r="Z9" s="245"/>
      <c r="AA9" s="245"/>
      <c r="AB9" s="531">
        <v>0</v>
      </c>
      <c r="AC9" s="249"/>
    </row>
    <row r="10" spans="1:30" s="242" customFormat="1" ht="13.9" hidden="1" customHeight="1" x14ac:dyDescent="0.2">
      <c r="A10" s="243">
        <v>44621</v>
      </c>
      <c r="B10" s="244">
        <v>0</v>
      </c>
      <c r="C10" s="244">
        <v>0</v>
      </c>
      <c r="D10" s="244"/>
      <c r="E10" s="244"/>
      <c r="F10" s="245">
        <v>0</v>
      </c>
      <c r="G10" s="244">
        <v>0</v>
      </c>
      <c r="H10" s="244">
        <v>0</v>
      </c>
      <c r="I10" s="244"/>
      <c r="J10" s="244"/>
      <c r="K10" s="244"/>
      <c r="L10" s="244"/>
      <c r="M10" s="245">
        <v>0</v>
      </c>
      <c r="N10" s="244">
        <v>0</v>
      </c>
      <c r="O10" s="244">
        <v>0</v>
      </c>
      <c r="P10" s="244"/>
      <c r="Q10" s="244"/>
      <c r="R10" s="244"/>
      <c r="S10" s="244"/>
      <c r="T10" s="245">
        <v>0</v>
      </c>
      <c r="U10" s="245"/>
      <c r="V10" s="245"/>
      <c r="W10" s="245"/>
      <c r="X10" s="245"/>
      <c r="Y10" s="245"/>
      <c r="Z10" s="245"/>
      <c r="AA10" s="245"/>
      <c r="AB10" s="531">
        <v>0</v>
      </c>
      <c r="AC10" s="249"/>
    </row>
    <row r="11" spans="1:30" s="242" customFormat="1" ht="13.9" hidden="1" customHeight="1" x14ac:dyDescent="0.2">
      <c r="A11" s="243">
        <v>44652</v>
      </c>
      <c r="B11" s="244">
        <v>0</v>
      </c>
      <c r="C11" s="244">
        <v>0</v>
      </c>
      <c r="D11" s="244"/>
      <c r="E11" s="244"/>
      <c r="F11" s="245">
        <v>0</v>
      </c>
      <c r="G11" s="244">
        <v>0</v>
      </c>
      <c r="H11" s="244">
        <v>0</v>
      </c>
      <c r="I11" s="244"/>
      <c r="J11" s="244"/>
      <c r="K11" s="244"/>
      <c r="L11" s="244"/>
      <c r="M11" s="245">
        <v>0</v>
      </c>
      <c r="N11" s="244">
        <v>0</v>
      </c>
      <c r="O11" s="244">
        <v>0</v>
      </c>
      <c r="P11" s="244"/>
      <c r="Q11" s="244"/>
      <c r="R11" s="244"/>
      <c r="S11" s="244"/>
      <c r="T11" s="245">
        <v>0</v>
      </c>
      <c r="U11" s="245"/>
      <c r="V11" s="245"/>
      <c r="W11" s="245"/>
      <c r="X11" s="245"/>
      <c r="Y11" s="245"/>
      <c r="Z11" s="245"/>
      <c r="AA11" s="245"/>
      <c r="AB11" s="531">
        <v>0</v>
      </c>
      <c r="AC11" s="249"/>
    </row>
    <row r="12" spans="1:30" s="242" customFormat="1" hidden="1" x14ac:dyDescent="0.2">
      <c r="A12" s="243">
        <v>44682</v>
      </c>
      <c r="B12" s="244">
        <v>0</v>
      </c>
      <c r="C12" s="244">
        <v>0</v>
      </c>
      <c r="D12" s="244"/>
      <c r="E12" s="244"/>
      <c r="F12" s="245">
        <v>0</v>
      </c>
      <c r="G12" s="244">
        <v>0</v>
      </c>
      <c r="H12" s="244">
        <v>0</v>
      </c>
      <c r="I12" s="244"/>
      <c r="J12" s="244"/>
      <c r="K12" s="244"/>
      <c r="L12" s="244"/>
      <c r="M12" s="245">
        <v>0</v>
      </c>
      <c r="N12" s="244">
        <v>0</v>
      </c>
      <c r="O12" s="244">
        <v>0</v>
      </c>
      <c r="P12" s="244"/>
      <c r="Q12" s="244"/>
      <c r="R12" s="244"/>
      <c r="S12" s="244"/>
      <c r="T12" s="245">
        <v>0</v>
      </c>
      <c r="U12" s="245"/>
      <c r="V12" s="245"/>
      <c r="W12" s="245"/>
      <c r="X12" s="245"/>
      <c r="Y12" s="245"/>
      <c r="Z12" s="245"/>
      <c r="AA12" s="245"/>
      <c r="AB12" s="531">
        <v>0</v>
      </c>
      <c r="AC12" s="249"/>
    </row>
    <row r="13" spans="1:30" s="242" customFormat="1" hidden="1" x14ac:dyDescent="0.2">
      <c r="A13" s="243">
        <v>44713</v>
      </c>
      <c r="B13" s="244">
        <v>0</v>
      </c>
      <c r="C13" s="244">
        <v>0</v>
      </c>
      <c r="D13" s="244"/>
      <c r="E13" s="244"/>
      <c r="F13" s="245">
        <v>0</v>
      </c>
      <c r="G13" s="244">
        <v>0</v>
      </c>
      <c r="H13" s="244">
        <v>0</v>
      </c>
      <c r="I13" s="244"/>
      <c r="J13" s="244"/>
      <c r="K13" s="244"/>
      <c r="L13" s="244"/>
      <c r="M13" s="245">
        <v>0</v>
      </c>
      <c r="N13" s="244">
        <v>0</v>
      </c>
      <c r="O13" s="244">
        <v>0</v>
      </c>
      <c r="P13" s="244"/>
      <c r="Q13" s="244"/>
      <c r="R13" s="244"/>
      <c r="S13" s="244"/>
      <c r="T13" s="245">
        <v>0</v>
      </c>
      <c r="U13" s="245"/>
      <c r="V13" s="245"/>
      <c r="W13" s="245"/>
      <c r="X13" s="245"/>
      <c r="Y13" s="245"/>
      <c r="Z13" s="245"/>
      <c r="AA13" s="245"/>
      <c r="AB13" s="531">
        <v>0</v>
      </c>
      <c r="AC13" s="246"/>
    </row>
    <row r="14" spans="1:30" s="242" customFormat="1" hidden="1" x14ac:dyDescent="0.2">
      <c r="A14" s="243">
        <v>44743</v>
      </c>
      <c r="B14" s="244">
        <v>0</v>
      </c>
      <c r="C14" s="244">
        <v>0</v>
      </c>
      <c r="D14" s="244"/>
      <c r="E14" s="244"/>
      <c r="F14" s="245">
        <v>0</v>
      </c>
      <c r="G14" s="244">
        <v>0</v>
      </c>
      <c r="H14" s="244">
        <v>0</v>
      </c>
      <c r="I14" s="244"/>
      <c r="J14" s="244"/>
      <c r="K14" s="244"/>
      <c r="L14" s="244"/>
      <c r="M14" s="245">
        <v>0</v>
      </c>
      <c r="N14" s="244">
        <v>0</v>
      </c>
      <c r="O14" s="244">
        <v>0</v>
      </c>
      <c r="P14" s="244"/>
      <c r="Q14" s="244"/>
      <c r="R14" s="244"/>
      <c r="S14" s="244"/>
      <c r="T14" s="245">
        <v>0</v>
      </c>
      <c r="U14" s="245"/>
      <c r="V14" s="245"/>
      <c r="W14" s="245"/>
      <c r="X14" s="245"/>
      <c r="Y14" s="245"/>
      <c r="Z14" s="245"/>
      <c r="AA14" s="245"/>
      <c r="AB14" s="531">
        <v>0</v>
      </c>
      <c r="AC14" s="246"/>
    </row>
    <row r="15" spans="1:30" s="242" customFormat="1" hidden="1" x14ac:dyDescent="0.2">
      <c r="A15" s="243">
        <v>44774</v>
      </c>
      <c r="B15" s="244">
        <v>0</v>
      </c>
      <c r="C15" s="244">
        <v>0</v>
      </c>
      <c r="D15" s="244"/>
      <c r="E15" s="244"/>
      <c r="F15" s="245">
        <v>0</v>
      </c>
      <c r="G15" s="244">
        <v>0</v>
      </c>
      <c r="H15" s="244">
        <v>0</v>
      </c>
      <c r="I15" s="244"/>
      <c r="J15" s="244"/>
      <c r="K15" s="244"/>
      <c r="L15" s="244"/>
      <c r="M15" s="245">
        <v>0</v>
      </c>
      <c r="N15" s="244">
        <v>0</v>
      </c>
      <c r="O15" s="244">
        <v>0</v>
      </c>
      <c r="P15" s="244"/>
      <c r="Q15" s="244"/>
      <c r="R15" s="244"/>
      <c r="S15" s="244"/>
      <c r="T15" s="245">
        <v>0</v>
      </c>
      <c r="U15" s="245"/>
      <c r="V15" s="245"/>
      <c r="W15" s="245"/>
      <c r="X15" s="245"/>
      <c r="Y15" s="245"/>
      <c r="Z15" s="245"/>
      <c r="AA15" s="245"/>
      <c r="AB15" s="531">
        <v>0</v>
      </c>
      <c r="AC15" s="246"/>
    </row>
    <row r="16" spans="1:30" s="242" customFormat="1" hidden="1" x14ac:dyDescent="0.2">
      <c r="A16" s="243">
        <v>44805</v>
      </c>
      <c r="B16" s="244">
        <v>0</v>
      </c>
      <c r="C16" s="244">
        <v>0</v>
      </c>
      <c r="D16" s="244"/>
      <c r="E16" s="244"/>
      <c r="F16" s="245">
        <v>0</v>
      </c>
      <c r="G16" s="244">
        <v>0</v>
      </c>
      <c r="H16" s="244">
        <v>0</v>
      </c>
      <c r="I16" s="244"/>
      <c r="J16" s="244">
        <v>0</v>
      </c>
      <c r="K16" s="244"/>
      <c r="L16" s="244"/>
      <c r="M16" s="245">
        <v>0</v>
      </c>
      <c r="N16" s="244">
        <v>0</v>
      </c>
      <c r="O16" s="244">
        <v>0</v>
      </c>
      <c r="P16" s="244"/>
      <c r="Q16" s="244"/>
      <c r="R16" s="244"/>
      <c r="S16" s="244"/>
      <c r="T16" s="245">
        <v>0</v>
      </c>
      <c r="U16" s="244">
        <v>0</v>
      </c>
      <c r="V16" s="244">
        <v>0</v>
      </c>
      <c r="W16" s="245"/>
      <c r="X16" s="245"/>
      <c r="Y16" s="245"/>
      <c r="Z16" s="245"/>
      <c r="AA16" s="245">
        <v>0</v>
      </c>
      <c r="AB16" s="531">
        <v>0</v>
      </c>
      <c r="AC16" s="246"/>
    </row>
    <row r="17" spans="1:29" s="242" customFormat="1" hidden="1" x14ac:dyDescent="0.2">
      <c r="A17" s="243">
        <v>44835</v>
      </c>
      <c r="B17" s="244">
        <v>0</v>
      </c>
      <c r="C17" s="244">
        <v>0</v>
      </c>
      <c r="D17" s="244">
        <v>0</v>
      </c>
      <c r="E17" s="244">
        <v>0</v>
      </c>
      <c r="F17" s="245">
        <v>0</v>
      </c>
      <c r="G17" s="244">
        <v>0</v>
      </c>
      <c r="H17" s="244">
        <v>0</v>
      </c>
      <c r="I17" s="244"/>
      <c r="J17" s="244">
        <v>0</v>
      </c>
      <c r="K17" s="244"/>
      <c r="L17" s="244"/>
      <c r="M17" s="245">
        <v>0</v>
      </c>
      <c r="N17" s="244">
        <v>0</v>
      </c>
      <c r="O17" s="244">
        <v>0</v>
      </c>
      <c r="P17" s="244"/>
      <c r="Q17" s="244"/>
      <c r="R17" s="244"/>
      <c r="S17" s="244"/>
      <c r="T17" s="245">
        <v>0</v>
      </c>
      <c r="U17" s="244">
        <v>0</v>
      </c>
      <c r="V17" s="244">
        <v>0</v>
      </c>
      <c r="W17" s="245"/>
      <c r="X17" s="245"/>
      <c r="Y17" s="245"/>
      <c r="Z17" s="245"/>
      <c r="AA17" s="245">
        <v>0</v>
      </c>
      <c r="AB17" s="531">
        <v>0</v>
      </c>
      <c r="AC17" s="246"/>
    </row>
    <row r="18" spans="1:29" s="242" customFormat="1" hidden="1" x14ac:dyDescent="0.2">
      <c r="A18" s="243">
        <v>44866</v>
      </c>
      <c r="B18" s="244">
        <v>0</v>
      </c>
      <c r="C18" s="244">
        <v>0</v>
      </c>
      <c r="D18" s="244">
        <v>0</v>
      </c>
      <c r="E18" s="244">
        <v>0</v>
      </c>
      <c r="F18" s="245">
        <v>0</v>
      </c>
      <c r="G18" s="244">
        <v>0</v>
      </c>
      <c r="H18" s="244">
        <v>0</v>
      </c>
      <c r="I18" s="244"/>
      <c r="J18" s="244">
        <v>0</v>
      </c>
      <c r="K18" s="244"/>
      <c r="L18" s="244"/>
      <c r="M18" s="245">
        <v>0</v>
      </c>
      <c r="N18" s="244">
        <v>0</v>
      </c>
      <c r="O18" s="244">
        <v>0</v>
      </c>
      <c r="P18" s="244"/>
      <c r="Q18" s="244"/>
      <c r="R18" s="244"/>
      <c r="S18" s="244"/>
      <c r="T18" s="245">
        <v>0</v>
      </c>
      <c r="U18" s="244">
        <v>0</v>
      </c>
      <c r="V18" s="244">
        <v>0</v>
      </c>
      <c r="W18" s="245"/>
      <c r="X18" s="245"/>
      <c r="Y18" s="245"/>
      <c r="Z18" s="245"/>
      <c r="AA18" s="245">
        <v>0</v>
      </c>
      <c r="AB18" s="531">
        <v>0</v>
      </c>
      <c r="AC18" s="246"/>
    </row>
    <row r="19" spans="1:29" s="242" customFormat="1" hidden="1" x14ac:dyDescent="0.2">
      <c r="A19" s="243">
        <v>44896</v>
      </c>
      <c r="B19" s="244">
        <v>0</v>
      </c>
      <c r="C19" s="244">
        <v>0</v>
      </c>
      <c r="D19" s="244">
        <v>0</v>
      </c>
      <c r="E19" s="244">
        <v>0</v>
      </c>
      <c r="F19" s="245">
        <v>0</v>
      </c>
      <c r="G19" s="244">
        <v>0</v>
      </c>
      <c r="H19" s="244">
        <v>0</v>
      </c>
      <c r="I19" s="244"/>
      <c r="J19" s="244">
        <v>0</v>
      </c>
      <c r="K19" s="244"/>
      <c r="L19" s="244"/>
      <c r="M19" s="245">
        <v>0</v>
      </c>
      <c r="N19" s="244">
        <v>0</v>
      </c>
      <c r="O19" s="244">
        <v>0</v>
      </c>
      <c r="P19" s="244"/>
      <c r="Q19" s="244"/>
      <c r="R19" s="244"/>
      <c r="S19" s="244"/>
      <c r="T19" s="245">
        <v>0</v>
      </c>
      <c r="U19" s="244">
        <v>0</v>
      </c>
      <c r="V19" s="244">
        <v>0</v>
      </c>
      <c r="W19" s="245"/>
      <c r="X19" s="245"/>
      <c r="Y19" s="245"/>
      <c r="Z19" s="245"/>
      <c r="AA19" s="245">
        <v>0</v>
      </c>
      <c r="AB19" s="531">
        <v>0</v>
      </c>
      <c r="AC19" s="246"/>
    </row>
    <row r="20" spans="1:29" s="242" customFormat="1" hidden="1" x14ac:dyDescent="0.2">
      <c r="A20" s="243">
        <v>44927</v>
      </c>
      <c r="B20" s="244">
        <v>0</v>
      </c>
      <c r="C20" s="244">
        <v>0</v>
      </c>
      <c r="D20" s="244">
        <v>0</v>
      </c>
      <c r="E20" s="244">
        <v>0</v>
      </c>
      <c r="F20" s="245">
        <v>0</v>
      </c>
      <c r="G20" s="244">
        <v>0</v>
      </c>
      <c r="H20" s="244">
        <v>0</v>
      </c>
      <c r="I20" s="244"/>
      <c r="J20" s="244">
        <v>0</v>
      </c>
      <c r="K20" s="244"/>
      <c r="L20" s="244"/>
      <c r="M20" s="245">
        <v>0</v>
      </c>
      <c r="N20" s="244">
        <v>0</v>
      </c>
      <c r="O20" s="244">
        <v>0</v>
      </c>
      <c r="P20" s="244"/>
      <c r="Q20" s="244"/>
      <c r="R20" s="244"/>
      <c r="S20" s="244"/>
      <c r="T20" s="245">
        <v>0</v>
      </c>
      <c r="U20" s="244">
        <v>0</v>
      </c>
      <c r="V20" s="244">
        <v>0</v>
      </c>
      <c r="W20" s="245"/>
      <c r="X20" s="245"/>
      <c r="Y20" s="245"/>
      <c r="Z20" s="245"/>
      <c r="AA20" s="245">
        <v>0</v>
      </c>
      <c r="AB20" s="531">
        <v>0</v>
      </c>
      <c r="AC20" s="246"/>
    </row>
    <row r="21" spans="1:29" s="242" customFormat="1" hidden="1" x14ac:dyDescent="0.2">
      <c r="A21" s="243">
        <v>44958</v>
      </c>
      <c r="B21" s="244">
        <v>0</v>
      </c>
      <c r="C21" s="244">
        <v>0</v>
      </c>
      <c r="D21" s="244">
        <v>0</v>
      </c>
      <c r="E21" s="244">
        <v>0</v>
      </c>
      <c r="F21" s="245">
        <v>0</v>
      </c>
      <c r="G21" s="244">
        <v>0</v>
      </c>
      <c r="H21" s="244">
        <v>0</v>
      </c>
      <c r="I21" s="244"/>
      <c r="J21" s="244">
        <v>0</v>
      </c>
      <c r="K21" s="244"/>
      <c r="L21" s="244"/>
      <c r="M21" s="245">
        <v>0</v>
      </c>
      <c r="N21" s="244">
        <v>0</v>
      </c>
      <c r="O21" s="244">
        <v>0</v>
      </c>
      <c r="P21" s="244"/>
      <c r="Q21" s="244"/>
      <c r="R21" s="244"/>
      <c r="S21" s="244"/>
      <c r="T21" s="245">
        <v>0</v>
      </c>
      <c r="U21" s="244">
        <v>0</v>
      </c>
      <c r="V21" s="244">
        <v>0</v>
      </c>
      <c r="W21" s="245"/>
      <c r="X21" s="245"/>
      <c r="Y21" s="245"/>
      <c r="Z21" s="245"/>
      <c r="AA21" s="245">
        <v>0</v>
      </c>
      <c r="AB21" s="531">
        <v>0</v>
      </c>
      <c r="AC21" s="246"/>
    </row>
    <row r="22" spans="1:29" s="242" customFormat="1" hidden="1" x14ac:dyDescent="0.2">
      <c r="A22" s="243">
        <v>44986</v>
      </c>
      <c r="B22" s="244">
        <v>0</v>
      </c>
      <c r="C22" s="244">
        <v>0</v>
      </c>
      <c r="D22" s="244">
        <v>0</v>
      </c>
      <c r="E22" s="244">
        <v>0</v>
      </c>
      <c r="F22" s="245">
        <v>0</v>
      </c>
      <c r="G22" s="244">
        <v>0</v>
      </c>
      <c r="H22" s="244">
        <v>0</v>
      </c>
      <c r="I22" s="244"/>
      <c r="J22" s="244">
        <v>0</v>
      </c>
      <c r="K22" s="244"/>
      <c r="L22" s="244"/>
      <c r="M22" s="245">
        <v>0</v>
      </c>
      <c r="N22" s="244">
        <v>0</v>
      </c>
      <c r="O22" s="244">
        <v>0</v>
      </c>
      <c r="P22" s="244"/>
      <c r="Q22" s="244"/>
      <c r="R22" s="244"/>
      <c r="S22" s="244"/>
      <c r="T22" s="245">
        <v>0</v>
      </c>
      <c r="U22" s="244">
        <v>0</v>
      </c>
      <c r="V22" s="244">
        <v>0</v>
      </c>
      <c r="W22" s="245"/>
      <c r="X22" s="245"/>
      <c r="Y22" s="245"/>
      <c r="Z22" s="245"/>
      <c r="AA22" s="245">
        <v>0</v>
      </c>
      <c r="AB22" s="531">
        <v>0</v>
      </c>
      <c r="AC22" s="246"/>
    </row>
    <row r="23" spans="1:29" s="242" customFormat="1" hidden="1" x14ac:dyDescent="0.2">
      <c r="A23" s="243">
        <v>45017</v>
      </c>
      <c r="B23" s="244">
        <v>0</v>
      </c>
      <c r="C23" s="244">
        <v>0</v>
      </c>
      <c r="D23" s="244">
        <v>0</v>
      </c>
      <c r="E23" s="244">
        <v>0</v>
      </c>
      <c r="F23" s="245">
        <v>0</v>
      </c>
      <c r="G23" s="244">
        <v>0</v>
      </c>
      <c r="H23" s="244">
        <v>0</v>
      </c>
      <c r="I23" s="244"/>
      <c r="J23" s="244">
        <v>0</v>
      </c>
      <c r="K23" s="244"/>
      <c r="L23" s="244"/>
      <c r="M23" s="245">
        <v>0</v>
      </c>
      <c r="N23" s="244">
        <v>0</v>
      </c>
      <c r="O23" s="244">
        <v>0</v>
      </c>
      <c r="P23" s="244"/>
      <c r="Q23" s="244"/>
      <c r="R23" s="244"/>
      <c r="S23" s="244"/>
      <c r="T23" s="245">
        <v>0</v>
      </c>
      <c r="U23" s="244">
        <v>0</v>
      </c>
      <c r="V23" s="244">
        <v>0</v>
      </c>
      <c r="W23" s="245"/>
      <c r="X23" s="245"/>
      <c r="Y23" s="245"/>
      <c r="Z23" s="245"/>
      <c r="AA23" s="245">
        <v>0</v>
      </c>
      <c r="AB23" s="531">
        <v>0</v>
      </c>
      <c r="AC23" s="246"/>
    </row>
    <row r="24" spans="1:29" s="251" customFormat="1" hidden="1" x14ac:dyDescent="0.2">
      <c r="A24" s="243">
        <v>45047</v>
      </c>
      <c r="B24" s="244">
        <v>0</v>
      </c>
      <c r="C24" s="244">
        <v>0</v>
      </c>
      <c r="D24" s="244">
        <v>0</v>
      </c>
      <c r="E24" s="244">
        <v>0</v>
      </c>
      <c r="F24" s="245">
        <v>0</v>
      </c>
      <c r="G24" s="244">
        <v>0</v>
      </c>
      <c r="H24" s="244">
        <v>0</v>
      </c>
      <c r="I24" s="244"/>
      <c r="J24" s="244">
        <v>0</v>
      </c>
      <c r="K24" s="244"/>
      <c r="L24" s="244"/>
      <c r="M24" s="245">
        <v>0</v>
      </c>
      <c r="N24" s="244">
        <v>0</v>
      </c>
      <c r="O24" s="244">
        <v>0</v>
      </c>
      <c r="P24" s="244"/>
      <c r="Q24" s="244"/>
      <c r="R24" s="244"/>
      <c r="S24" s="244"/>
      <c r="T24" s="245">
        <v>0</v>
      </c>
      <c r="U24" s="244">
        <v>0</v>
      </c>
      <c r="V24" s="244">
        <v>0</v>
      </c>
      <c r="W24" s="245"/>
      <c r="X24" s="245"/>
      <c r="Y24" s="245"/>
      <c r="Z24" s="245"/>
      <c r="AA24" s="245">
        <v>0</v>
      </c>
      <c r="AB24" s="531">
        <v>0</v>
      </c>
      <c r="AC24" s="246"/>
    </row>
    <row r="25" spans="1:29" s="251" customFormat="1" hidden="1" x14ac:dyDescent="0.2">
      <c r="A25" s="243">
        <v>45078</v>
      </c>
      <c r="B25" s="244">
        <v>0</v>
      </c>
      <c r="C25" s="244">
        <v>0</v>
      </c>
      <c r="D25" s="244">
        <v>0</v>
      </c>
      <c r="E25" s="244">
        <v>0</v>
      </c>
      <c r="F25" s="245">
        <v>0</v>
      </c>
      <c r="G25" s="244">
        <v>0</v>
      </c>
      <c r="H25" s="244">
        <v>0</v>
      </c>
      <c r="I25" s="244"/>
      <c r="J25" s="244">
        <v>0</v>
      </c>
      <c r="K25" s="244"/>
      <c r="L25" s="244"/>
      <c r="M25" s="245">
        <v>0</v>
      </c>
      <c r="N25" s="244">
        <v>0</v>
      </c>
      <c r="O25" s="244">
        <v>0</v>
      </c>
      <c r="P25" s="244"/>
      <c r="Q25" s="244"/>
      <c r="R25" s="244"/>
      <c r="S25" s="244"/>
      <c r="T25" s="245">
        <v>0</v>
      </c>
      <c r="U25" s="244">
        <v>0</v>
      </c>
      <c r="V25" s="244">
        <v>0</v>
      </c>
      <c r="W25" s="245"/>
      <c r="X25" s="245"/>
      <c r="Y25" s="245"/>
      <c r="Z25" s="245"/>
      <c r="AA25" s="245">
        <v>0</v>
      </c>
      <c r="AB25" s="531">
        <v>0</v>
      </c>
    </row>
    <row r="26" spans="1:29" s="249" customFormat="1" hidden="1" x14ac:dyDescent="0.2">
      <c r="A26" s="243">
        <v>45108</v>
      </c>
      <c r="B26" s="244">
        <v>0</v>
      </c>
      <c r="C26" s="244">
        <v>0</v>
      </c>
      <c r="D26" s="244">
        <v>0</v>
      </c>
      <c r="E26" s="244">
        <v>0</v>
      </c>
      <c r="F26" s="245">
        <v>0</v>
      </c>
      <c r="G26" s="244">
        <v>0</v>
      </c>
      <c r="H26" s="244">
        <v>0</v>
      </c>
      <c r="I26" s="244"/>
      <c r="J26" s="244">
        <v>0</v>
      </c>
      <c r="K26" s="244"/>
      <c r="L26" s="244"/>
      <c r="M26" s="245">
        <v>0</v>
      </c>
      <c r="N26" s="244">
        <v>0</v>
      </c>
      <c r="O26" s="244">
        <v>0</v>
      </c>
      <c r="P26" s="244"/>
      <c r="Q26" s="244"/>
      <c r="R26" s="244"/>
      <c r="S26" s="244"/>
      <c r="T26" s="245">
        <v>0</v>
      </c>
      <c r="U26" s="244">
        <v>0</v>
      </c>
      <c r="V26" s="244">
        <v>0</v>
      </c>
      <c r="W26" s="245"/>
      <c r="X26" s="245"/>
      <c r="Y26" s="245"/>
      <c r="Z26" s="245"/>
      <c r="AA26" s="245">
        <v>0</v>
      </c>
      <c r="AB26" s="531">
        <v>0</v>
      </c>
    </row>
    <row r="27" spans="1:29" s="249" customFormat="1" x14ac:dyDescent="0.2">
      <c r="A27" s="243">
        <v>45139</v>
      </c>
      <c r="B27" s="244">
        <v>0</v>
      </c>
      <c r="C27" s="244">
        <v>0</v>
      </c>
      <c r="D27" s="244">
        <v>0</v>
      </c>
      <c r="E27" s="244">
        <v>0</v>
      </c>
      <c r="F27" s="245">
        <v>0</v>
      </c>
      <c r="G27" s="244">
        <v>237000000</v>
      </c>
      <c r="H27" s="244">
        <v>0</v>
      </c>
      <c r="I27" s="244">
        <v>0</v>
      </c>
      <c r="J27" s="244">
        <v>0</v>
      </c>
      <c r="K27" s="244"/>
      <c r="L27" s="244"/>
      <c r="M27" s="245">
        <v>237000000</v>
      </c>
      <c r="N27" s="244">
        <v>0</v>
      </c>
      <c r="O27" s="244">
        <v>0</v>
      </c>
      <c r="P27" s="244"/>
      <c r="Q27" s="244"/>
      <c r="R27" s="244"/>
      <c r="S27" s="244"/>
      <c r="T27" s="245">
        <v>0</v>
      </c>
      <c r="U27" s="244">
        <v>0</v>
      </c>
      <c r="V27" s="244">
        <v>0</v>
      </c>
      <c r="W27" s="245"/>
      <c r="X27" s="245"/>
      <c r="Y27" s="245"/>
      <c r="Z27" s="245"/>
      <c r="AA27" s="245">
        <v>0</v>
      </c>
      <c r="AB27" s="531">
        <v>237000000</v>
      </c>
    </row>
    <row r="28" spans="1:29" s="249" customFormat="1" hidden="1" x14ac:dyDescent="0.2">
      <c r="A28" s="243">
        <v>45170</v>
      </c>
      <c r="B28" s="244">
        <v>0</v>
      </c>
      <c r="C28" s="244">
        <v>0</v>
      </c>
      <c r="D28" s="244">
        <v>0</v>
      </c>
      <c r="E28" s="244">
        <v>0</v>
      </c>
      <c r="F28" s="245">
        <v>0</v>
      </c>
      <c r="G28" s="244">
        <v>0</v>
      </c>
      <c r="H28" s="244">
        <v>0</v>
      </c>
      <c r="I28" s="244">
        <v>0</v>
      </c>
      <c r="J28" s="244">
        <v>0</v>
      </c>
      <c r="K28" s="244"/>
      <c r="L28" s="244"/>
      <c r="M28" s="245">
        <v>0</v>
      </c>
      <c r="N28" s="244">
        <v>0</v>
      </c>
      <c r="O28" s="244">
        <v>0</v>
      </c>
      <c r="P28" s="244"/>
      <c r="Q28" s="244"/>
      <c r="R28" s="244"/>
      <c r="S28" s="244"/>
      <c r="T28" s="245">
        <v>0</v>
      </c>
      <c r="U28" s="244">
        <v>0</v>
      </c>
      <c r="V28" s="244">
        <v>0</v>
      </c>
      <c r="W28" s="245"/>
      <c r="X28" s="245"/>
      <c r="Y28" s="245"/>
      <c r="Z28" s="245"/>
      <c r="AA28" s="245">
        <v>0</v>
      </c>
      <c r="AB28" s="531">
        <v>0</v>
      </c>
    </row>
    <row r="29" spans="1:29" s="249" customFormat="1" hidden="1" x14ac:dyDescent="0.2">
      <c r="A29" s="243">
        <v>45200</v>
      </c>
      <c r="B29" s="244">
        <v>0</v>
      </c>
      <c r="C29" s="244">
        <v>0</v>
      </c>
      <c r="D29" s="244">
        <v>0</v>
      </c>
      <c r="E29" s="244">
        <v>0</v>
      </c>
      <c r="F29" s="245">
        <v>0</v>
      </c>
      <c r="G29" s="244">
        <v>0</v>
      </c>
      <c r="H29" s="244">
        <v>0</v>
      </c>
      <c r="I29" s="244">
        <v>0</v>
      </c>
      <c r="J29" s="244">
        <v>0</v>
      </c>
      <c r="K29" s="244"/>
      <c r="L29" s="244"/>
      <c r="M29" s="245">
        <v>0</v>
      </c>
      <c r="N29" s="244">
        <v>0</v>
      </c>
      <c r="O29" s="244">
        <v>0</v>
      </c>
      <c r="P29" s="244"/>
      <c r="Q29" s="244"/>
      <c r="R29" s="244"/>
      <c r="S29" s="244"/>
      <c r="T29" s="245">
        <v>0</v>
      </c>
      <c r="U29" s="244">
        <v>0</v>
      </c>
      <c r="V29" s="244">
        <v>0</v>
      </c>
      <c r="W29" s="245"/>
      <c r="X29" s="245"/>
      <c r="Y29" s="245"/>
      <c r="Z29" s="245"/>
      <c r="AA29" s="245">
        <v>0</v>
      </c>
      <c r="AB29" s="531">
        <v>0</v>
      </c>
    </row>
    <row r="30" spans="1:29" s="249" customFormat="1" hidden="1" x14ac:dyDescent="0.2">
      <c r="A30" s="243">
        <v>45231</v>
      </c>
      <c r="B30" s="244">
        <v>0</v>
      </c>
      <c r="C30" s="244">
        <v>0</v>
      </c>
      <c r="D30" s="244">
        <v>0</v>
      </c>
      <c r="E30" s="244">
        <v>0</v>
      </c>
      <c r="F30" s="245">
        <v>0</v>
      </c>
      <c r="G30" s="244">
        <v>0</v>
      </c>
      <c r="H30" s="244">
        <v>0</v>
      </c>
      <c r="I30" s="244">
        <v>0</v>
      </c>
      <c r="J30" s="244">
        <v>0</v>
      </c>
      <c r="K30" s="244"/>
      <c r="L30" s="244"/>
      <c r="M30" s="245">
        <v>0</v>
      </c>
      <c r="N30" s="244">
        <v>0</v>
      </c>
      <c r="O30" s="244">
        <v>0</v>
      </c>
      <c r="P30" s="244"/>
      <c r="Q30" s="244"/>
      <c r="R30" s="244"/>
      <c r="S30" s="244"/>
      <c r="T30" s="245">
        <v>0</v>
      </c>
      <c r="U30" s="244">
        <v>0</v>
      </c>
      <c r="V30" s="244">
        <v>0</v>
      </c>
      <c r="W30" s="245"/>
      <c r="X30" s="245"/>
      <c r="Y30" s="245"/>
      <c r="Z30" s="245"/>
      <c r="AA30" s="245">
        <v>0</v>
      </c>
      <c r="AB30" s="531">
        <v>0</v>
      </c>
    </row>
    <row r="31" spans="1:29" s="249" customFormat="1" hidden="1" x14ac:dyDescent="0.2">
      <c r="A31" s="243">
        <v>45261</v>
      </c>
      <c r="B31" s="244">
        <v>0</v>
      </c>
      <c r="C31" s="244">
        <v>0</v>
      </c>
      <c r="D31" s="244">
        <v>0</v>
      </c>
      <c r="E31" s="244">
        <v>0</v>
      </c>
      <c r="F31" s="245">
        <v>0</v>
      </c>
      <c r="G31" s="244">
        <v>0</v>
      </c>
      <c r="H31" s="244">
        <v>0</v>
      </c>
      <c r="I31" s="244">
        <v>0</v>
      </c>
      <c r="J31" s="244">
        <v>0</v>
      </c>
      <c r="K31" s="244"/>
      <c r="L31" s="244"/>
      <c r="M31" s="245">
        <v>0</v>
      </c>
      <c r="N31" s="244">
        <v>0</v>
      </c>
      <c r="O31" s="244">
        <v>0</v>
      </c>
      <c r="P31" s="244"/>
      <c r="Q31" s="244"/>
      <c r="R31" s="244"/>
      <c r="S31" s="244"/>
      <c r="T31" s="245">
        <v>0</v>
      </c>
      <c r="U31" s="244">
        <v>0</v>
      </c>
      <c r="V31" s="244">
        <v>0</v>
      </c>
      <c r="W31" s="245"/>
      <c r="X31" s="245"/>
      <c r="Y31" s="245"/>
      <c r="Z31" s="245"/>
      <c r="AA31" s="245">
        <v>0</v>
      </c>
      <c r="AB31" s="531">
        <v>0</v>
      </c>
    </row>
    <row r="32" spans="1:29" s="249" customFormat="1" hidden="1" x14ac:dyDescent="0.2">
      <c r="A32" s="243">
        <v>45292</v>
      </c>
      <c r="B32" s="244">
        <v>0</v>
      </c>
      <c r="C32" s="244">
        <v>0</v>
      </c>
      <c r="D32" s="244">
        <v>0</v>
      </c>
      <c r="E32" s="244">
        <v>0</v>
      </c>
      <c r="F32" s="245">
        <v>0</v>
      </c>
      <c r="G32" s="244">
        <v>0</v>
      </c>
      <c r="H32" s="244">
        <v>0</v>
      </c>
      <c r="I32" s="244">
        <v>0</v>
      </c>
      <c r="J32" s="244">
        <v>0</v>
      </c>
      <c r="K32" s="244"/>
      <c r="L32" s="244"/>
      <c r="M32" s="245">
        <v>0</v>
      </c>
      <c r="N32" s="244">
        <v>0</v>
      </c>
      <c r="O32" s="244">
        <v>0</v>
      </c>
      <c r="P32" s="244"/>
      <c r="Q32" s="244"/>
      <c r="R32" s="244"/>
      <c r="S32" s="244"/>
      <c r="T32" s="245">
        <v>0</v>
      </c>
      <c r="U32" s="244">
        <v>0</v>
      </c>
      <c r="V32" s="244">
        <v>0</v>
      </c>
      <c r="W32" s="245"/>
      <c r="X32" s="245"/>
      <c r="Y32" s="245"/>
      <c r="Z32" s="245"/>
      <c r="AA32" s="245">
        <v>0</v>
      </c>
      <c r="AB32" s="531">
        <v>0</v>
      </c>
    </row>
    <row r="33" spans="1:28" s="249" customFormat="1" hidden="1" x14ac:dyDescent="0.2">
      <c r="A33" s="243">
        <v>45323</v>
      </c>
      <c r="B33" s="244">
        <v>0</v>
      </c>
      <c r="C33" s="244">
        <v>0</v>
      </c>
      <c r="D33" s="244">
        <v>0</v>
      </c>
      <c r="E33" s="244">
        <v>0</v>
      </c>
      <c r="F33" s="245">
        <v>0</v>
      </c>
      <c r="G33" s="244">
        <v>0</v>
      </c>
      <c r="H33" s="244">
        <v>0</v>
      </c>
      <c r="I33" s="244">
        <v>0</v>
      </c>
      <c r="J33" s="244">
        <v>0</v>
      </c>
      <c r="K33" s="244"/>
      <c r="L33" s="244"/>
      <c r="M33" s="245">
        <v>0</v>
      </c>
      <c r="N33" s="244">
        <v>0</v>
      </c>
      <c r="O33" s="244">
        <v>0</v>
      </c>
      <c r="P33" s="244"/>
      <c r="Q33" s="244"/>
      <c r="R33" s="244"/>
      <c r="S33" s="244"/>
      <c r="T33" s="245">
        <v>0</v>
      </c>
      <c r="U33" s="244">
        <v>0</v>
      </c>
      <c r="V33" s="244">
        <v>0</v>
      </c>
      <c r="W33" s="245"/>
      <c r="X33" s="245"/>
      <c r="Y33" s="245"/>
      <c r="Z33" s="245"/>
      <c r="AA33" s="245">
        <v>0</v>
      </c>
      <c r="AB33" s="531">
        <v>0</v>
      </c>
    </row>
    <row r="34" spans="1:28" s="249" customFormat="1" hidden="1" x14ac:dyDescent="0.2">
      <c r="A34" s="243">
        <v>45352</v>
      </c>
      <c r="B34" s="244">
        <v>0</v>
      </c>
      <c r="C34" s="244">
        <v>0</v>
      </c>
      <c r="D34" s="244">
        <v>0</v>
      </c>
      <c r="E34" s="244">
        <v>0</v>
      </c>
      <c r="F34" s="245">
        <v>0</v>
      </c>
      <c r="G34" s="244">
        <v>0</v>
      </c>
      <c r="H34" s="244">
        <v>0</v>
      </c>
      <c r="I34" s="244">
        <v>0</v>
      </c>
      <c r="J34" s="244">
        <v>0</v>
      </c>
      <c r="K34" s="244"/>
      <c r="L34" s="244"/>
      <c r="M34" s="245">
        <v>0</v>
      </c>
      <c r="N34" s="244">
        <v>0</v>
      </c>
      <c r="O34" s="244">
        <v>0</v>
      </c>
      <c r="P34" s="244"/>
      <c r="Q34" s="244"/>
      <c r="R34" s="244"/>
      <c r="S34" s="244"/>
      <c r="T34" s="245">
        <v>0</v>
      </c>
      <c r="U34" s="244">
        <v>0</v>
      </c>
      <c r="V34" s="244">
        <v>0</v>
      </c>
      <c r="W34" s="245"/>
      <c r="X34" s="245"/>
      <c r="Y34" s="245"/>
      <c r="Z34" s="245"/>
      <c r="AA34" s="245">
        <v>0</v>
      </c>
      <c r="AB34" s="531">
        <v>0</v>
      </c>
    </row>
    <row r="35" spans="1:28" s="249" customFormat="1" hidden="1" x14ac:dyDescent="0.2">
      <c r="A35" s="243">
        <v>45383</v>
      </c>
      <c r="B35" s="244">
        <v>0</v>
      </c>
      <c r="C35" s="244">
        <v>0</v>
      </c>
      <c r="D35" s="244">
        <v>0</v>
      </c>
      <c r="E35" s="244">
        <v>0</v>
      </c>
      <c r="F35" s="245">
        <v>0</v>
      </c>
      <c r="G35" s="244">
        <v>0</v>
      </c>
      <c r="H35" s="244">
        <v>0</v>
      </c>
      <c r="I35" s="244">
        <v>0</v>
      </c>
      <c r="J35" s="244">
        <v>0</v>
      </c>
      <c r="K35" s="244"/>
      <c r="L35" s="244"/>
      <c r="M35" s="245">
        <v>0</v>
      </c>
      <c r="N35" s="244">
        <v>0</v>
      </c>
      <c r="O35" s="244">
        <v>0</v>
      </c>
      <c r="P35" s="244"/>
      <c r="Q35" s="244"/>
      <c r="R35" s="244"/>
      <c r="S35" s="244"/>
      <c r="T35" s="245">
        <v>0</v>
      </c>
      <c r="U35" s="244">
        <v>0</v>
      </c>
      <c r="V35" s="244">
        <v>0</v>
      </c>
      <c r="W35" s="245"/>
      <c r="X35" s="245"/>
      <c r="Y35" s="245"/>
      <c r="Z35" s="245"/>
      <c r="AA35" s="245">
        <v>0</v>
      </c>
      <c r="AB35" s="531">
        <v>0</v>
      </c>
    </row>
    <row r="36" spans="1:28" s="249" customFormat="1" hidden="1" x14ac:dyDescent="0.2">
      <c r="A36" s="243">
        <v>45413</v>
      </c>
      <c r="B36" s="244">
        <v>0</v>
      </c>
      <c r="C36" s="244">
        <v>0</v>
      </c>
      <c r="D36" s="244">
        <v>0</v>
      </c>
      <c r="E36" s="244">
        <v>0</v>
      </c>
      <c r="F36" s="245">
        <v>0</v>
      </c>
      <c r="G36" s="244">
        <v>0</v>
      </c>
      <c r="H36" s="244">
        <v>0</v>
      </c>
      <c r="I36" s="244">
        <v>0</v>
      </c>
      <c r="J36" s="244">
        <v>0</v>
      </c>
      <c r="K36" s="244"/>
      <c r="L36" s="244"/>
      <c r="M36" s="245">
        <v>0</v>
      </c>
      <c r="N36" s="244">
        <v>0</v>
      </c>
      <c r="O36" s="244">
        <v>0</v>
      </c>
      <c r="P36" s="244"/>
      <c r="Q36" s="244"/>
      <c r="R36" s="244"/>
      <c r="S36" s="244"/>
      <c r="T36" s="245">
        <v>0</v>
      </c>
      <c r="U36" s="244">
        <v>0</v>
      </c>
      <c r="V36" s="244">
        <v>0</v>
      </c>
      <c r="W36" s="245"/>
      <c r="X36" s="245"/>
      <c r="Y36" s="245"/>
      <c r="Z36" s="245"/>
      <c r="AA36" s="245">
        <v>0</v>
      </c>
      <c r="AB36" s="531">
        <v>0</v>
      </c>
    </row>
    <row r="37" spans="1:28" s="249" customFormat="1" hidden="1" x14ac:dyDescent="0.2">
      <c r="A37" s="243">
        <v>45444</v>
      </c>
      <c r="B37" s="244">
        <v>0</v>
      </c>
      <c r="C37" s="244">
        <v>0</v>
      </c>
      <c r="D37" s="244">
        <v>0</v>
      </c>
      <c r="E37" s="244">
        <v>0</v>
      </c>
      <c r="F37" s="245">
        <v>0</v>
      </c>
      <c r="G37" s="244">
        <v>0</v>
      </c>
      <c r="H37" s="244">
        <v>0</v>
      </c>
      <c r="I37" s="244">
        <v>0</v>
      </c>
      <c r="J37" s="244">
        <v>0</v>
      </c>
      <c r="K37" s="244"/>
      <c r="L37" s="244"/>
      <c r="M37" s="245">
        <v>0</v>
      </c>
      <c r="N37" s="244">
        <v>0</v>
      </c>
      <c r="O37" s="244">
        <v>0</v>
      </c>
      <c r="P37" s="244"/>
      <c r="Q37" s="244"/>
      <c r="R37" s="244"/>
      <c r="S37" s="244"/>
      <c r="T37" s="245">
        <v>0</v>
      </c>
      <c r="U37" s="244">
        <v>0</v>
      </c>
      <c r="V37" s="244">
        <v>0</v>
      </c>
      <c r="W37" s="245"/>
      <c r="X37" s="245"/>
      <c r="Y37" s="245"/>
      <c r="Z37" s="245"/>
      <c r="AA37" s="245">
        <v>0</v>
      </c>
      <c r="AB37" s="531">
        <v>0</v>
      </c>
    </row>
    <row r="38" spans="1:28" s="249" customFormat="1" hidden="1" x14ac:dyDescent="0.2">
      <c r="A38" s="243">
        <v>45474</v>
      </c>
      <c r="B38" s="244">
        <v>0</v>
      </c>
      <c r="C38" s="244">
        <v>0</v>
      </c>
      <c r="D38" s="244">
        <v>0</v>
      </c>
      <c r="E38" s="244">
        <v>0</v>
      </c>
      <c r="F38" s="245">
        <v>0</v>
      </c>
      <c r="G38" s="244">
        <v>0</v>
      </c>
      <c r="H38" s="244">
        <v>0</v>
      </c>
      <c r="I38" s="244">
        <v>0</v>
      </c>
      <c r="J38" s="244">
        <v>0</v>
      </c>
      <c r="K38" s="244"/>
      <c r="L38" s="244"/>
      <c r="M38" s="245">
        <v>0</v>
      </c>
      <c r="N38" s="244">
        <v>0</v>
      </c>
      <c r="O38" s="244">
        <v>0</v>
      </c>
      <c r="P38" s="244"/>
      <c r="Q38" s="244"/>
      <c r="R38" s="244"/>
      <c r="S38" s="244"/>
      <c r="T38" s="245">
        <v>0</v>
      </c>
      <c r="U38" s="244">
        <v>0</v>
      </c>
      <c r="V38" s="244">
        <v>0</v>
      </c>
      <c r="W38" s="245"/>
      <c r="X38" s="245"/>
      <c r="Y38" s="245"/>
      <c r="Z38" s="245"/>
      <c r="AA38" s="245">
        <v>0</v>
      </c>
      <c r="AB38" s="531">
        <v>0</v>
      </c>
    </row>
    <row r="39" spans="1:28" s="249" customFormat="1" x14ac:dyDescent="0.2">
      <c r="A39" s="243">
        <v>45505</v>
      </c>
      <c r="B39" s="244">
        <v>0</v>
      </c>
      <c r="C39" s="244">
        <v>0</v>
      </c>
      <c r="D39" s="244">
        <v>0</v>
      </c>
      <c r="E39" s="244">
        <v>0</v>
      </c>
      <c r="F39" s="245">
        <v>0</v>
      </c>
      <c r="G39" s="244">
        <v>0</v>
      </c>
      <c r="H39" s="244">
        <v>0</v>
      </c>
      <c r="I39" s="244">
        <v>0</v>
      </c>
      <c r="J39" s="244">
        <v>0</v>
      </c>
      <c r="K39" s="244"/>
      <c r="L39" s="244"/>
      <c r="M39" s="245">
        <v>0</v>
      </c>
      <c r="N39" s="244">
        <v>230000000</v>
      </c>
      <c r="O39" s="244">
        <v>0</v>
      </c>
      <c r="P39" s="244"/>
      <c r="Q39" s="244"/>
      <c r="R39" s="244"/>
      <c r="S39" s="244"/>
      <c r="T39" s="245">
        <v>230000000</v>
      </c>
      <c r="U39" s="244">
        <v>0</v>
      </c>
      <c r="V39" s="244">
        <v>0</v>
      </c>
      <c r="W39" s="245"/>
      <c r="X39" s="245"/>
      <c r="Y39" s="245"/>
      <c r="Z39" s="245"/>
      <c r="AA39" s="245">
        <v>0</v>
      </c>
      <c r="AB39" s="531">
        <v>230000000</v>
      </c>
    </row>
    <row r="40" spans="1:28" s="249" customFormat="1" hidden="1" x14ac:dyDescent="0.2">
      <c r="A40" s="243">
        <v>45536</v>
      </c>
      <c r="B40" s="244">
        <v>0</v>
      </c>
      <c r="C40" s="244">
        <v>0</v>
      </c>
      <c r="D40" s="244">
        <v>0</v>
      </c>
      <c r="E40" s="244">
        <v>0</v>
      </c>
      <c r="F40" s="245">
        <v>0</v>
      </c>
      <c r="G40" s="244">
        <v>0</v>
      </c>
      <c r="H40" s="244">
        <v>0</v>
      </c>
      <c r="I40" s="244">
        <v>0</v>
      </c>
      <c r="J40" s="244">
        <v>0</v>
      </c>
      <c r="K40" s="244"/>
      <c r="L40" s="244"/>
      <c r="M40" s="245">
        <v>0</v>
      </c>
      <c r="N40" s="244">
        <v>0</v>
      </c>
      <c r="O40" s="244">
        <v>0</v>
      </c>
      <c r="P40" s="244"/>
      <c r="Q40" s="244"/>
      <c r="R40" s="244"/>
      <c r="S40" s="244"/>
      <c r="T40" s="245">
        <v>0</v>
      </c>
      <c r="U40" s="244">
        <v>0</v>
      </c>
      <c r="V40" s="244">
        <v>0</v>
      </c>
      <c r="W40" s="245"/>
      <c r="X40" s="245"/>
      <c r="Y40" s="245"/>
      <c r="Z40" s="245"/>
      <c r="AA40" s="245">
        <v>0</v>
      </c>
      <c r="AB40" s="531">
        <v>0</v>
      </c>
    </row>
    <row r="41" spans="1:28" s="249" customFormat="1" hidden="1" x14ac:dyDescent="0.2">
      <c r="A41" s="243">
        <v>45566</v>
      </c>
      <c r="B41" s="244">
        <v>0</v>
      </c>
      <c r="C41" s="244">
        <v>0</v>
      </c>
      <c r="D41" s="244">
        <v>0</v>
      </c>
      <c r="E41" s="244">
        <v>0</v>
      </c>
      <c r="F41" s="245">
        <v>0</v>
      </c>
      <c r="G41" s="244">
        <v>0</v>
      </c>
      <c r="H41" s="244">
        <v>0</v>
      </c>
      <c r="I41" s="244">
        <v>0</v>
      </c>
      <c r="J41" s="244">
        <v>0</v>
      </c>
      <c r="K41" s="244"/>
      <c r="L41" s="244"/>
      <c r="M41" s="245">
        <v>0</v>
      </c>
      <c r="N41" s="244">
        <v>0</v>
      </c>
      <c r="O41" s="244">
        <v>0</v>
      </c>
      <c r="P41" s="244"/>
      <c r="Q41" s="244"/>
      <c r="R41" s="244"/>
      <c r="S41" s="244"/>
      <c r="T41" s="245">
        <v>0</v>
      </c>
      <c r="U41" s="244">
        <v>0</v>
      </c>
      <c r="V41" s="244">
        <v>0</v>
      </c>
      <c r="W41" s="245"/>
      <c r="X41" s="245"/>
      <c r="Y41" s="245"/>
      <c r="Z41" s="245"/>
      <c r="AA41" s="245">
        <v>0</v>
      </c>
      <c r="AB41" s="531">
        <v>0</v>
      </c>
    </row>
    <row r="42" spans="1:28" s="249" customFormat="1" hidden="1" x14ac:dyDescent="0.2">
      <c r="A42" s="243">
        <v>45597</v>
      </c>
      <c r="B42" s="244">
        <v>0</v>
      </c>
      <c r="C42" s="244">
        <v>0</v>
      </c>
      <c r="D42" s="244">
        <v>0</v>
      </c>
      <c r="E42" s="244">
        <v>0</v>
      </c>
      <c r="F42" s="245">
        <v>0</v>
      </c>
      <c r="G42" s="244">
        <v>0</v>
      </c>
      <c r="H42" s="244">
        <v>0</v>
      </c>
      <c r="I42" s="244">
        <v>0</v>
      </c>
      <c r="J42" s="244">
        <v>0</v>
      </c>
      <c r="K42" s="244"/>
      <c r="L42" s="244"/>
      <c r="M42" s="245">
        <v>0</v>
      </c>
      <c r="N42" s="244">
        <v>0</v>
      </c>
      <c r="O42" s="244">
        <v>0</v>
      </c>
      <c r="P42" s="244"/>
      <c r="Q42" s="244"/>
      <c r="R42" s="244"/>
      <c r="S42" s="244"/>
      <c r="T42" s="245">
        <v>0</v>
      </c>
      <c r="U42" s="244">
        <v>0</v>
      </c>
      <c r="V42" s="244">
        <v>0</v>
      </c>
      <c r="W42" s="245"/>
      <c r="X42" s="245"/>
      <c r="Y42" s="245"/>
      <c r="Z42" s="245"/>
      <c r="AA42" s="245">
        <v>0</v>
      </c>
      <c r="AB42" s="531">
        <v>0</v>
      </c>
    </row>
    <row r="43" spans="1:28" s="249" customFormat="1" hidden="1" x14ac:dyDescent="0.2">
      <c r="A43" s="243">
        <v>45627</v>
      </c>
      <c r="B43" s="244">
        <v>0</v>
      </c>
      <c r="C43" s="244">
        <v>0</v>
      </c>
      <c r="D43" s="244">
        <v>0</v>
      </c>
      <c r="E43" s="244">
        <v>0</v>
      </c>
      <c r="F43" s="245">
        <v>0</v>
      </c>
      <c r="G43" s="244">
        <v>0</v>
      </c>
      <c r="H43" s="244">
        <v>0</v>
      </c>
      <c r="I43" s="244">
        <v>0</v>
      </c>
      <c r="J43" s="244">
        <v>0</v>
      </c>
      <c r="K43" s="244"/>
      <c r="L43" s="244"/>
      <c r="M43" s="245">
        <v>0</v>
      </c>
      <c r="N43" s="244">
        <v>0</v>
      </c>
      <c r="O43" s="244">
        <v>0</v>
      </c>
      <c r="P43" s="244"/>
      <c r="Q43" s="244"/>
      <c r="R43" s="244"/>
      <c r="S43" s="244"/>
      <c r="T43" s="245">
        <v>0</v>
      </c>
      <c r="U43" s="244">
        <v>0</v>
      </c>
      <c r="V43" s="244">
        <v>0</v>
      </c>
      <c r="W43" s="245"/>
      <c r="X43" s="245"/>
      <c r="Y43" s="245"/>
      <c r="Z43" s="245"/>
      <c r="AA43" s="245">
        <v>0</v>
      </c>
      <c r="AB43" s="531">
        <v>0</v>
      </c>
    </row>
    <row r="44" spans="1:28" s="249" customFormat="1" ht="14.25" hidden="1" customHeight="1" x14ac:dyDescent="0.2">
      <c r="A44" s="243">
        <v>45658</v>
      </c>
      <c r="B44" s="244">
        <v>0</v>
      </c>
      <c r="C44" s="244">
        <v>0</v>
      </c>
      <c r="D44" s="244">
        <v>0</v>
      </c>
      <c r="E44" s="244">
        <v>0</v>
      </c>
      <c r="F44" s="245">
        <v>0</v>
      </c>
      <c r="G44" s="244">
        <v>0</v>
      </c>
      <c r="H44" s="244">
        <v>0</v>
      </c>
      <c r="I44" s="244">
        <v>0</v>
      </c>
      <c r="J44" s="244">
        <v>0</v>
      </c>
      <c r="K44" s="244"/>
      <c r="L44" s="244"/>
      <c r="M44" s="245">
        <v>0</v>
      </c>
      <c r="N44" s="244">
        <v>0</v>
      </c>
      <c r="O44" s="244">
        <v>0</v>
      </c>
      <c r="P44" s="244"/>
      <c r="Q44" s="244"/>
      <c r="R44" s="244"/>
      <c r="S44" s="244"/>
      <c r="T44" s="245">
        <v>0</v>
      </c>
      <c r="U44" s="244">
        <v>0</v>
      </c>
      <c r="V44" s="244">
        <v>0</v>
      </c>
      <c r="W44" s="245"/>
      <c r="X44" s="245"/>
      <c r="Y44" s="245"/>
      <c r="Z44" s="245"/>
      <c r="AA44" s="245">
        <v>0</v>
      </c>
      <c r="AB44" s="531">
        <v>0</v>
      </c>
    </row>
    <row r="45" spans="1:28" s="249" customFormat="1" hidden="1" x14ac:dyDescent="0.2">
      <c r="A45" s="243">
        <v>45689</v>
      </c>
      <c r="B45" s="244">
        <v>0</v>
      </c>
      <c r="C45" s="244">
        <v>0</v>
      </c>
      <c r="D45" s="244">
        <v>0</v>
      </c>
      <c r="E45" s="244"/>
      <c r="F45" s="245">
        <v>0</v>
      </c>
      <c r="G45" s="244">
        <v>0</v>
      </c>
      <c r="H45" s="244">
        <v>0</v>
      </c>
      <c r="I45" s="244">
        <v>0</v>
      </c>
      <c r="J45" s="244">
        <v>0</v>
      </c>
      <c r="K45" s="244"/>
      <c r="L45" s="244"/>
      <c r="M45" s="245">
        <v>0</v>
      </c>
      <c r="N45" s="244">
        <v>0</v>
      </c>
      <c r="O45" s="244">
        <v>0</v>
      </c>
      <c r="P45" s="244"/>
      <c r="Q45" s="244"/>
      <c r="R45" s="244"/>
      <c r="S45" s="244"/>
      <c r="T45" s="245">
        <v>0</v>
      </c>
      <c r="U45" s="244">
        <v>0</v>
      </c>
      <c r="V45" s="244">
        <v>0</v>
      </c>
      <c r="W45" s="245"/>
      <c r="X45" s="245"/>
      <c r="Y45" s="245"/>
      <c r="Z45" s="245"/>
      <c r="AA45" s="245">
        <v>0</v>
      </c>
      <c r="AB45" s="531">
        <v>0</v>
      </c>
    </row>
    <row r="46" spans="1:28" s="249" customFormat="1" hidden="1" x14ac:dyDescent="0.2">
      <c r="A46" s="243">
        <v>45717</v>
      </c>
      <c r="B46" s="244">
        <v>0</v>
      </c>
      <c r="C46" s="244">
        <v>0</v>
      </c>
      <c r="D46" s="244">
        <v>0</v>
      </c>
      <c r="E46" s="244">
        <v>0</v>
      </c>
      <c r="F46" s="245">
        <v>0</v>
      </c>
      <c r="G46" s="244">
        <v>0</v>
      </c>
      <c r="H46" s="244">
        <v>0</v>
      </c>
      <c r="I46" s="244">
        <v>0</v>
      </c>
      <c r="J46" s="244">
        <v>0</v>
      </c>
      <c r="K46" s="244"/>
      <c r="L46" s="244"/>
      <c r="M46" s="245">
        <v>0</v>
      </c>
      <c r="N46" s="244">
        <v>0</v>
      </c>
      <c r="O46" s="244">
        <v>0</v>
      </c>
      <c r="P46" s="244"/>
      <c r="Q46" s="244"/>
      <c r="R46" s="244"/>
      <c r="S46" s="244"/>
      <c r="T46" s="245">
        <v>0</v>
      </c>
      <c r="U46" s="244">
        <v>0</v>
      </c>
      <c r="V46" s="244">
        <v>0</v>
      </c>
      <c r="W46" s="245"/>
      <c r="X46" s="245"/>
      <c r="Y46" s="245"/>
      <c r="Z46" s="245"/>
      <c r="AA46" s="245">
        <v>0</v>
      </c>
      <c r="AB46" s="531">
        <v>0</v>
      </c>
    </row>
    <row r="47" spans="1:28" s="249" customFormat="1" x14ac:dyDescent="0.2">
      <c r="A47" s="243">
        <v>45748</v>
      </c>
      <c r="B47" s="244">
        <v>0</v>
      </c>
      <c r="C47" s="244">
        <v>0</v>
      </c>
      <c r="D47" s="244">
        <v>0</v>
      </c>
      <c r="E47" s="244">
        <v>0</v>
      </c>
      <c r="F47" s="245">
        <v>0</v>
      </c>
      <c r="G47" s="244">
        <v>0</v>
      </c>
      <c r="H47" s="244">
        <v>0</v>
      </c>
      <c r="I47" s="244">
        <v>0</v>
      </c>
      <c r="J47" s="244">
        <v>0</v>
      </c>
      <c r="K47" s="244"/>
      <c r="L47" s="244"/>
      <c r="M47" s="245">
        <v>0</v>
      </c>
      <c r="N47" s="244">
        <v>786977087</v>
      </c>
      <c r="O47" s="244">
        <v>0</v>
      </c>
      <c r="P47" s="244"/>
      <c r="Q47" s="244"/>
      <c r="R47" s="244"/>
      <c r="S47" s="244"/>
      <c r="T47" s="245">
        <v>786977087</v>
      </c>
      <c r="U47" s="244">
        <v>0</v>
      </c>
      <c r="V47" s="244">
        <v>0</v>
      </c>
      <c r="W47" s="245"/>
      <c r="X47" s="245"/>
      <c r="Y47" s="245"/>
      <c r="Z47" s="245"/>
      <c r="AA47" s="245">
        <v>0</v>
      </c>
      <c r="AB47" s="531">
        <v>786977087</v>
      </c>
    </row>
    <row r="48" spans="1:28" s="249" customFormat="1" x14ac:dyDescent="0.2">
      <c r="A48" s="243">
        <v>45778</v>
      </c>
      <c r="B48" s="244">
        <v>0</v>
      </c>
      <c r="C48" s="244">
        <v>1280278203</v>
      </c>
      <c r="D48" s="244">
        <v>0</v>
      </c>
      <c r="E48" s="244">
        <v>0</v>
      </c>
      <c r="F48" s="245">
        <v>1280278203</v>
      </c>
      <c r="G48" s="244">
        <v>0</v>
      </c>
      <c r="H48" s="244">
        <v>0</v>
      </c>
      <c r="I48" s="244">
        <v>0</v>
      </c>
      <c r="J48" s="244">
        <v>0</v>
      </c>
      <c r="K48" s="244"/>
      <c r="L48" s="244"/>
      <c r="M48" s="245">
        <v>0</v>
      </c>
      <c r="N48" s="244">
        <v>0</v>
      </c>
      <c r="O48" s="244">
        <v>0</v>
      </c>
      <c r="P48" s="244"/>
      <c r="Q48" s="244"/>
      <c r="R48" s="244"/>
      <c r="S48" s="244"/>
      <c r="T48" s="245">
        <v>0</v>
      </c>
      <c r="U48" s="244">
        <v>0</v>
      </c>
      <c r="V48" s="244">
        <v>0</v>
      </c>
      <c r="W48" s="245"/>
      <c r="X48" s="245"/>
      <c r="Y48" s="245"/>
      <c r="Z48" s="245"/>
      <c r="AA48" s="245">
        <v>0</v>
      </c>
      <c r="AB48" s="531">
        <v>1280278203</v>
      </c>
    </row>
    <row r="49" spans="1:28" s="249" customFormat="1" x14ac:dyDescent="0.2">
      <c r="A49" s="243">
        <v>45809</v>
      </c>
      <c r="B49" s="244">
        <v>2451357768</v>
      </c>
      <c r="C49" s="244">
        <v>0</v>
      </c>
      <c r="D49" s="244">
        <v>9824351</v>
      </c>
      <c r="E49" s="244">
        <v>0</v>
      </c>
      <c r="F49" s="245">
        <v>2461182119</v>
      </c>
      <c r="G49" s="244">
        <v>0</v>
      </c>
      <c r="H49" s="244">
        <v>0</v>
      </c>
      <c r="I49" s="244">
        <v>0</v>
      </c>
      <c r="J49" s="244"/>
      <c r="K49" s="244"/>
      <c r="L49" s="244"/>
      <c r="M49" s="245">
        <v>0</v>
      </c>
      <c r="N49" s="244">
        <v>416699456</v>
      </c>
      <c r="O49" s="244">
        <v>0</v>
      </c>
      <c r="P49" s="244"/>
      <c r="Q49" s="244"/>
      <c r="R49" s="244"/>
      <c r="S49" s="244"/>
      <c r="T49" s="245">
        <v>416699456</v>
      </c>
      <c r="U49" s="244">
        <v>0</v>
      </c>
      <c r="V49" s="244">
        <v>0</v>
      </c>
      <c r="W49" s="245"/>
      <c r="X49" s="245"/>
      <c r="Y49" s="245"/>
      <c r="Z49" s="245"/>
      <c r="AA49" s="245">
        <v>0</v>
      </c>
      <c r="AB49" s="531">
        <v>2877881575</v>
      </c>
    </row>
    <row r="50" spans="1:28" s="249" customFormat="1" x14ac:dyDescent="0.2">
      <c r="A50" s="243">
        <v>45839</v>
      </c>
      <c r="B50" s="244">
        <v>0</v>
      </c>
      <c r="C50" s="244">
        <v>0</v>
      </c>
      <c r="D50" s="244">
        <v>0</v>
      </c>
      <c r="E50" s="244">
        <v>0</v>
      </c>
      <c r="F50" s="245">
        <v>0</v>
      </c>
      <c r="G50" s="244">
        <v>0</v>
      </c>
      <c r="H50" s="244">
        <v>0</v>
      </c>
      <c r="I50" s="244">
        <v>0</v>
      </c>
      <c r="J50" s="244">
        <v>0</v>
      </c>
      <c r="K50" s="244"/>
      <c r="L50" s="244"/>
      <c r="M50" s="245">
        <v>0</v>
      </c>
      <c r="N50" s="244">
        <v>0</v>
      </c>
      <c r="O50" s="244">
        <v>0</v>
      </c>
      <c r="P50" s="244"/>
      <c r="Q50" s="244"/>
      <c r="R50" s="244"/>
      <c r="S50" s="244"/>
      <c r="T50" s="245">
        <v>0</v>
      </c>
      <c r="U50" s="244">
        <v>20000000</v>
      </c>
      <c r="V50" s="244"/>
      <c r="W50" s="245"/>
      <c r="X50" s="245"/>
      <c r="Y50" s="245"/>
      <c r="Z50" s="245"/>
      <c r="AA50" s="245">
        <v>20000000</v>
      </c>
      <c r="AB50" s="531">
        <v>20000000</v>
      </c>
    </row>
    <row r="51" spans="1:28" s="249" customFormat="1" x14ac:dyDescent="0.2">
      <c r="A51" s="243">
        <v>45870</v>
      </c>
      <c r="B51" s="244">
        <v>0</v>
      </c>
      <c r="C51" s="244">
        <v>0</v>
      </c>
      <c r="D51" s="244">
        <v>0</v>
      </c>
      <c r="E51" s="244">
        <v>0</v>
      </c>
      <c r="F51" s="245">
        <v>0</v>
      </c>
      <c r="G51" s="244">
        <v>0</v>
      </c>
      <c r="H51" s="244">
        <v>0</v>
      </c>
      <c r="I51" s="244">
        <v>0</v>
      </c>
      <c r="J51" s="244">
        <v>0</v>
      </c>
      <c r="K51" s="244"/>
      <c r="L51" s="244"/>
      <c r="M51" s="245">
        <v>0</v>
      </c>
      <c r="N51" s="244">
        <v>0</v>
      </c>
      <c r="O51" s="244">
        <v>1003074000</v>
      </c>
      <c r="P51" s="244"/>
      <c r="Q51" s="244"/>
      <c r="R51" s="244"/>
      <c r="S51" s="244"/>
      <c r="T51" s="245">
        <v>1003074000</v>
      </c>
      <c r="U51" s="244">
        <v>20000103</v>
      </c>
      <c r="V51" s="244"/>
      <c r="W51" s="245"/>
      <c r="X51" s="245"/>
      <c r="Y51" s="245"/>
      <c r="Z51" s="245"/>
      <c r="AA51" s="245">
        <v>20000103</v>
      </c>
      <c r="AB51" s="531">
        <v>1023074103</v>
      </c>
    </row>
    <row r="52" spans="1:28" s="249" customFormat="1" x14ac:dyDescent="0.2">
      <c r="A52" s="243">
        <v>45901</v>
      </c>
      <c r="B52" s="244">
        <v>0</v>
      </c>
      <c r="C52" s="244">
        <v>0</v>
      </c>
      <c r="D52" s="244">
        <v>0</v>
      </c>
      <c r="E52" s="244">
        <v>0</v>
      </c>
      <c r="F52" s="245">
        <v>0</v>
      </c>
      <c r="G52" s="244">
        <v>0</v>
      </c>
      <c r="H52" s="244">
        <v>0</v>
      </c>
      <c r="I52" s="244">
        <v>0</v>
      </c>
      <c r="J52" s="244">
        <v>0</v>
      </c>
      <c r="K52" s="244"/>
      <c r="L52" s="244"/>
      <c r="M52" s="245">
        <v>0</v>
      </c>
      <c r="N52" s="244">
        <v>100000000</v>
      </c>
      <c r="O52" s="244">
        <v>0</v>
      </c>
      <c r="P52" s="244"/>
      <c r="Q52" s="244"/>
      <c r="R52" s="244"/>
      <c r="S52" s="244"/>
      <c r="T52" s="245">
        <v>100000000</v>
      </c>
      <c r="U52" s="244">
        <v>88106639</v>
      </c>
      <c r="V52" s="244">
        <v>0</v>
      </c>
      <c r="W52" s="244"/>
      <c r="X52" s="244"/>
      <c r="Y52" s="244"/>
      <c r="Z52" s="244"/>
      <c r="AA52" s="245">
        <v>88106639</v>
      </c>
      <c r="AB52" s="531">
        <v>188106639</v>
      </c>
    </row>
    <row r="53" spans="1:28" s="249" customFormat="1" x14ac:dyDescent="0.2">
      <c r="A53" s="243">
        <v>45931</v>
      </c>
      <c r="B53" s="244">
        <v>0</v>
      </c>
      <c r="C53" s="244">
        <v>0</v>
      </c>
      <c r="D53" s="244">
        <v>0</v>
      </c>
      <c r="E53" s="244">
        <v>0</v>
      </c>
      <c r="F53" s="245">
        <v>0</v>
      </c>
      <c r="G53" s="244">
        <v>0</v>
      </c>
      <c r="H53" s="244">
        <v>0</v>
      </c>
      <c r="I53" s="244">
        <v>0</v>
      </c>
      <c r="J53" s="244">
        <v>0</v>
      </c>
      <c r="K53" s="553"/>
      <c r="L53" s="553"/>
      <c r="M53" s="245">
        <v>0</v>
      </c>
      <c r="N53" s="244">
        <v>0</v>
      </c>
      <c r="O53" s="244">
        <v>0</v>
      </c>
      <c r="P53" s="553"/>
      <c r="Q53" s="553"/>
      <c r="R53" s="553"/>
      <c r="S53" s="553"/>
      <c r="T53" s="245">
        <v>0</v>
      </c>
      <c r="U53" s="244">
        <v>1440000000</v>
      </c>
      <c r="V53" s="244">
        <v>0</v>
      </c>
      <c r="W53" s="553"/>
      <c r="X53" s="553"/>
      <c r="Y53" s="553"/>
      <c r="Z53" s="553"/>
      <c r="AA53" s="245">
        <v>1440000000</v>
      </c>
      <c r="AB53" s="531">
        <v>1440000000</v>
      </c>
    </row>
    <row r="54" spans="1:28" s="249" customFormat="1" x14ac:dyDescent="0.2">
      <c r="A54" s="243">
        <v>45962</v>
      </c>
      <c r="B54" s="244">
        <v>0</v>
      </c>
      <c r="C54" s="244">
        <v>0</v>
      </c>
      <c r="D54" s="244">
        <v>0</v>
      </c>
      <c r="E54" s="244">
        <v>0</v>
      </c>
      <c r="F54" s="245">
        <v>0</v>
      </c>
      <c r="G54" s="244">
        <v>0</v>
      </c>
      <c r="H54" s="244">
        <v>0</v>
      </c>
      <c r="I54" s="244">
        <v>0</v>
      </c>
      <c r="J54" s="244">
        <v>0</v>
      </c>
      <c r="K54" s="553"/>
      <c r="L54" s="553"/>
      <c r="M54" s="245">
        <v>0</v>
      </c>
      <c r="N54" s="244">
        <v>692800000</v>
      </c>
      <c r="O54" s="244">
        <v>0</v>
      </c>
      <c r="P54" s="553"/>
      <c r="Q54" s="553"/>
      <c r="R54" s="553"/>
      <c r="S54" s="553"/>
      <c r="T54" s="245">
        <v>692800000</v>
      </c>
      <c r="U54" s="244">
        <v>484954880</v>
      </c>
      <c r="V54" s="244">
        <v>0</v>
      </c>
      <c r="W54" s="553"/>
      <c r="X54" s="553"/>
      <c r="Y54" s="553"/>
      <c r="Z54" s="553"/>
      <c r="AA54" s="245">
        <v>484954880</v>
      </c>
      <c r="AB54" s="531">
        <v>1177754880</v>
      </c>
    </row>
    <row r="55" spans="1:28" s="249" customFormat="1" hidden="1" x14ac:dyDescent="0.2">
      <c r="A55" s="243">
        <v>45992</v>
      </c>
      <c r="B55" s="244">
        <v>0</v>
      </c>
      <c r="C55" s="244">
        <v>0</v>
      </c>
      <c r="D55" s="244">
        <v>0</v>
      </c>
      <c r="E55" s="244">
        <v>0</v>
      </c>
      <c r="F55" s="245">
        <v>0</v>
      </c>
      <c r="G55" s="244">
        <v>0</v>
      </c>
      <c r="H55" s="244">
        <v>0</v>
      </c>
      <c r="I55" s="244">
        <v>0</v>
      </c>
      <c r="J55" s="244">
        <v>0</v>
      </c>
      <c r="K55" s="553"/>
      <c r="L55" s="553"/>
      <c r="M55" s="245">
        <v>0</v>
      </c>
      <c r="N55" s="244"/>
      <c r="O55" s="244">
        <v>0</v>
      </c>
      <c r="P55" s="553"/>
      <c r="Q55" s="553"/>
      <c r="R55" s="553"/>
      <c r="S55" s="553"/>
      <c r="T55" s="245">
        <v>0</v>
      </c>
      <c r="U55" s="244">
        <v>0</v>
      </c>
      <c r="V55" s="244">
        <v>0</v>
      </c>
      <c r="W55" s="553"/>
      <c r="X55" s="553"/>
      <c r="Y55" s="553"/>
      <c r="Z55" s="553"/>
      <c r="AA55" s="245">
        <v>0</v>
      </c>
      <c r="AB55" s="531">
        <v>0</v>
      </c>
    </row>
    <row r="56" spans="1:28" s="249" customFormat="1" hidden="1" x14ac:dyDescent="0.2">
      <c r="A56" s="243">
        <v>46023</v>
      </c>
      <c r="B56" s="244">
        <v>0</v>
      </c>
      <c r="C56" s="244">
        <v>0</v>
      </c>
      <c r="D56" s="244">
        <v>0</v>
      </c>
      <c r="E56" s="244">
        <v>0</v>
      </c>
      <c r="F56" s="245">
        <v>0</v>
      </c>
      <c r="G56" s="244">
        <v>0</v>
      </c>
      <c r="H56" s="244">
        <v>0</v>
      </c>
      <c r="I56" s="244">
        <v>0</v>
      </c>
      <c r="J56" s="244">
        <v>0</v>
      </c>
      <c r="K56" s="553"/>
      <c r="L56" s="553"/>
      <c r="M56" s="245">
        <v>0</v>
      </c>
      <c r="N56" s="244"/>
      <c r="O56" s="244">
        <v>0</v>
      </c>
      <c r="P56" s="553"/>
      <c r="Q56" s="553"/>
      <c r="R56" s="553"/>
      <c r="S56" s="553"/>
      <c r="T56" s="245">
        <v>0</v>
      </c>
      <c r="U56" s="244">
        <v>0</v>
      </c>
      <c r="V56" s="244">
        <v>0</v>
      </c>
      <c r="W56" s="553"/>
      <c r="X56" s="553"/>
      <c r="Y56" s="553"/>
      <c r="Z56" s="553"/>
      <c r="AA56" s="245">
        <v>0</v>
      </c>
      <c r="AB56" s="531">
        <v>0</v>
      </c>
    </row>
    <row r="57" spans="1:28" s="249" customFormat="1" hidden="1" x14ac:dyDescent="0.2">
      <c r="A57" s="243">
        <v>46054</v>
      </c>
      <c r="B57" s="244">
        <v>0</v>
      </c>
      <c r="C57" s="244">
        <v>0</v>
      </c>
      <c r="D57" s="244">
        <v>0</v>
      </c>
      <c r="E57" s="244"/>
      <c r="F57" s="245">
        <v>0</v>
      </c>
      <c r="G57" s="244">
        <v>0</v>
      </c>
      <c r="H57" s="244">
        <v>0</v>
      </c>
      <c r="I57" s="244"/>
      <c r="J57" s="244">
        <v>0</v>
      </c>
      <c r="K57" s="553"/>
      <c r="L57" s="553"/>
      <c r="M57" s="245">
        <v>0</v>
      </c>
      <c r="N57" s="244"/>
      <c r="O57" s="244">
        <v>0</v>
      </c>
      <c r="P57" s="553"/>
      <c r="Q57" s="553"/>
      <c r="R57" s="553"/>
      <c r="S57" s="553"/>
      <c r="T57" s="245">
        <v>0</v>
      </c>
      <c r="U57" s="244">
        <v>0</v>
      </c>
      <c r="V57" s="244">
        <v>0</v>
      </c>
      <c r="W57" s="553"/>
      <c r="X57" s="553"/>
      <c r="Y57" s="553"/>
      <c r="Z57" s="553"/>
      <c r="AA57" s="245">
        <v>0</v>
      </c>
      <c r="AB57" s="531">
        <v>0</v>
      </c>
    </row>
    <row r="58" spans="1:28" s="249" customFormat="1" hidden="1" x14ac:dyDescent="0.2">
      <c r="A58" s="243">
        <v>46082</v>
      </c>
      <c r="B58" s="244">
        <v>0</v>
      </c>
      <c r="C58" s="244">
        <v>0</v>
      </c>
      <c r="D58" s="244">
        <v>0</v>
      </c>
      <c r="E58" s="244"/>
      <c r="F58" s="245">
        <v>0</v>
      </c>
      <c r="G58" s="244">
        <v>0</v>
      </c>
      <c r="H58" s="244">
        <v>0</v>
      </c>
      <c r="I58" s="244"/>
      <c r="J58" s="244">
        <v>0</v>
      </c>
      <c r="K58" s="553"/>
      <c r="L58" s="553"/>
      <c r="M58" s="245">
        <v>0</v>
      </c>
      <c r="N58" s="244"/>
      <c r="O58" s="244">
        <v>0</v>
      </c>
      <c r="P58" s="553"/>
      <c r="Q58" s="553"/>
      <c r="R58" s="553"/>
      <c r="S58" s="553"/>
      <c r="T58" s="245">
        <v>0</v>
      </c>
      <c r="U58" s="244">
        <v>0</v>
      </c>
      <c r="V58" s="244">
        <v>0</v>
      </c>
      <c r="W58" s="553"/>
      <c r="X58" s="553"/>
      <c r="Y58" s="553"/>
      <c r="Z58" s="553"/>
      <c r="AA58" s="245">
        <v>0</v>
      </c>
      <c r="AB58" s="531">
        <v>0</v>
      </c>
    </row>
    <row r="59" spans="1:28" s="249" customFormat="1" x14ac:dyDescent="0.2">
      <c r="A59" s="243">
        <v>46113</v>
      </c>
      <c r="B59" s="244">
        <v>3699027232</v>
      </c>
      <c r="C59" s="244">
        <v>0</v>
      </c>
      <c r="D59" s="244">
        <v>0</v>
      </c>
      <c r="E59" s="244"/>
      <c r="F59" s="245">
        <v>3699027232</v>
      </c>
      <c r="G59" s="244">
        <v>0</v>
      </c>
      <c r="H59" s="244">
        <v>0</v>
      </c>
      <c r="I59" s="244"/>
      <c r="J59" s="244">
        <v>0</v>
      </c>
      <c r="K59" s="553"/>
      <c r="L59" s="553"/>
      <c r="M59" s="245">
        <v>0</v>
      </c>
      <c r="N59" s="244"/>
      <c r="O59" s="244">
        <v>0</v>
      </c>
      <c r="P59" s="553"/>
      <c r="Q59" s="553"/>
      <c r="R59" s="553"/>
      <c r="S59" s="553"/>
      <c r="T59" s="245">
        <v>0</v>
      </c>
      <c r="U59" s="244">
        <v>0</v>
      </c>
      <c r="V59" s="244">
        <v>0</v>
      </c>
      <c r="W59" s="553"/>
      <c r="X59" s="553"/>
      <c r="Y59" s="553"/>
      <c r="Z59" s="553"/>
      <c r="AA59" s="245">
        <v>0</v>
      </c>
      <c r="AB59" s="531">
        <v>3699027232</v>
      </c>
    </row>
    <row r="60" spans="1:28" s="249" customFormat="1" x14ac:dyDescent="0.2">
      <c r="A60" s="247" t="s">
        <v>37</v>
      </c>
      <c r="B60" s="248">
        <v>6150385000</v>
      </c>
      <c r="C60" s="248">
        <v>1280278203</v>
      </c>
      <c r="D60" s="248">
        <v>9824351</v>
      </c>
      <c r="E60" s="248">
        <v>0</v>
      </c>
      <c r="F60" s="248">
        <v>7440487554</v>
      </c>
      <c r="G60" s="248">
        <v>237000000</v>
      </c>
      <c r="H60" s="248">
        <v>0</v>
      </c>
      <c r="I60" s="248">
        <v>0</v>
      </c>
      <c r="J60" s="248">
        <v>0</v>
      </c>
      <c r="K60" s="248">
        <v>0</v>
      </c>
      <c r="L60" s="248">
        <v>0</v>
      </c>
      <c r="M60" s="248">
        <v>237000000</v>
      </c>
      <c r="N60" s="248">
        <v>2226476543</v>
      </c>
      <c r="O60" s="248">
        <v>1003074000</v>
      </c>
      <c r="P60" s="248">
        <v>0</v>
      </c>
      <c r="Q60" s="248">
        <v>0</v>
      </c>
      <c r="R60" s="248">
        <v>0</v>
      </c>
      <c r="S60" s="248">
        <v>0</v>
      </c>
      <c r="T60" s="248">
        <v>3229550543</v>
      </c>
      <c r="U60" s="248">
        <v>2053061622</v>
      </c>
      <c r="V60" s="248">
        <v>0</v>
      </c>
      <c r="W60" s="248">
        <v>0</v>
      </c>
      <c r="X60" s="248">
        <v>0</v>
      </c>
      <c r="Y60" s="248">
        <v>0</v>
      </c>
      <c r="Z60" s="248">
        <v>0</v>
      </c>
      <c r="AA60" s="248">
        <v>2053061622</v>
      </c>
      <c r="AB60" s="248">
        <v>12960099719</v>
      </c>
    </row>
    <row r="61" spans="1:28" s="249" customFormat="1" x14ac:dyDescent="0.2">
      <c r="B61" s="250"/>
      <c r="C61" s="250"/>
      <c r="D61" s="250"/>
      <c r="E61" s="250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  <c r="AA61" s="250"/>
      <c r="AB61" s="358"/>
    </row>
    <row r="62" spans="1:28" s="249" customFormat="1" ht="12.75" customHeight="1" x14ac:dyDescent="0.2"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358"/>
    </row>
    <row r="63" spans="1:28" s="249" customFormat="1" ht="12.75" customHeight="1" x14ac:dyDescent="0.2">
      <c r="B63" s="252"/>
      <c r="C63" s="252"/>
      <c r="D63" s="252"/>
      <c r="E63" s="252"/>
      <c r="F63" s="252"/>
      <c r="G63" s="252"/>
      <c r="H63" s="252"/>
      <c r="I63" s="252"/>
      <c r="J63" s="252"/>
      <c r="K63" s="252"/>
      <c r="L63" s="252"/>
      <c r="M63" s="252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3"/>
    </row>
  </sheetData>
  <mergeCells count="8">
    <mergeCell ref="B2:AB2"/>
    <mergeCell ref="B4:AB4"/>
    <mergeCell ref="A3:AB3"/>
    <mergeCell ref="B5:F5"/>
    <mergeCell ref="G5:M5"/>
    <mergeCell ref="AB5:AB6"/>
    <mergeCell ref="N5:T5"/>
    <mergeCell ref="U5:AA5"/>
  </mergeCells>
  <printOptions horizontalCentered="1" verticalCentered="1"/>
  <pageMargins left="0.70866141732283472" right="0.47244094488188981" top="0.55118110236220474" bottom="0.98425196850393704" header="0" footer="0"/>
  <pageSetup scale="99" orientation="portrait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/>
  <dimension ref="A1:BE84"/>
  <sheetViews>
    <sheetView showGridLines="0" zoomScaleNormal="100" workbookViewId="0">
      <pane xSplit="3" ySplit="3" topLeftCell="AP61" activePane="bottomRight" state="frozen"/>
      <selection activeCell="N54" sqref="N54"/>
      <selection pane="topRight" activeCell="N54" sqref="N54"/>
      <selection pane="bottomLeft" activeCell="N54" sqref="N54"/>
      <selection pane="bottomRight" activeCell="AU72" sqref="AU72"/>
    </sheetView>
  </sheetViews>
  <sheetFormatPr baseColWidth="10" defaultColWidth="0" defaultRowHeight="12" x14ac:dyDescent="0.2"/>
  <cols>
    <col min="1" max="1" width="8.7109375" style="235" customWidth="1"/>
    <col min="2" max="2" width="36.7109375" style="235" customWidth="1"/>
    <col min="3" max="3" width="14.5703125" style="235" bestFit="1" customWidth="1"/>
    <col min="4" max="4" width="9.85546875" style="235" hidden="1" customWidth="1"/>
    <col min="5" max="5" width="10.28515625" style="235" hidden="1" customWidth="1"/>
    <col min="6" max="6" width="9.85546875" style="235" hidden="1" customWidth="1"/>
    <col min="7" max="7" width="10.42578125" style="235" hidden="1" customWidth="1"/>
    <col min="8" max="8" width="9.85546875" style="235" hidden="1" customWidth="1"/>
    <col min="9" max="9" width="9.42578125" style="235" hidden="1" customWidth="1"/>
    <col min="10" max="10" width="10" style="235" hidden="1" customWidth="1"/>
    <col min="11" max="11" width="10.42578125" style="235" hidden="1" customWidth="1"/>
    <col min="12" max="12" width="11.7109375" style="235" hidden="1" customWidth="1"/>
    <col min="13" max="16" width="10.42578125" style="235" hidden="1" customWidth="1"/>
    <col min="17" max="21" width="11.7109375" style="235" hidden="1" customWidth="1"/>
    <col min="22" max="22" width="11.7109375" style="235" bestFit="1" customWidth="1"/>
    <col min="23" max="23" width="11.7109375" style="235" hidden="1" customWidth="1"/>
    <col min="24" max="29" width="11.42578125" style="235" hidden="1" customWidth="1"/>
    <col min="30" max="31" width="11.7109375" style="235" hidden="1" customWidth="1"/>
    <col min="32" max="32" width="11.42578125" style="235" hidden="1" customWidth="1"/>
    <col min="33" max="33" width="10.42578125" style="235" hidden="1" customWidth="1"/>
    <col min="34" max="34" width="11.7109375" style="235" hidden="1" customWidth="1"/>
    <col min="35" max="35" width="10.42578125" style="235" hidden="1" customWidth="1"/>
    <col min="36" max="37" width="11.7109375" style="235" hidden="1" customWidth="1"/>
    <col min="38" max="38" width="12" style="235" hidden="1" customWidth="1"/>
    <col min="39" max="41" width="11.7109375" style="235" hidden="1" customWidth="1"/>
    <col min="42" max="43" width="11.7109375" style="235" bestFit="1" customWidth="1"/>
    <col min="44" max="44" width="12" style="235" bestFit="1" customWidth="1"/>
    <col min="45" max="47" width="11.42578125" style="235" customWidth="1"/>
    <col min="48" max="48" width="12" style="235" bestFit="1" customWidth="1"/>
    <col min="49" max="50" width="11.42578125" style="235" customWidth="1"/>
    <col min="51" max="51" width="11.42578125" style="235" hidden="1" customWidth="1"/>
    <col min="52" max="52" width="12.5703125" style="235" bestFit="1" customWidth="1"/>
    <col min="53" max="53" width="9.7109375" style="235" bestFit="1" customWidth="1"/>
    <col min="54" max="54" width="9.7109375" style="235" hidden="1" customWidth="1"/>
    <col min="55" max="56" width="10.5703125" style="235" hidden="1" customWidth="1"/>
    <col min="57" max="57" width="12.7109375" style="235" hidden="1" customWidth="1"/>
    <col min="58" max="16384" width="11.42578125" style="235" hidden="1"/>
  </cols>
  <sheetData>
    <row r="1" spans="1:52" s="234" customFormat="1" ht="21" x14ac:dyDescent="0.25">
      <c r="B1" s="385" t="s">
        <v>117</v>
      </c>
    </row>
    <row r="2" spans="1:52" s="234" customFormat="1" ht="18.75" x14ac:dyDescent="0.25">
      <c r="B2" s="618">
        <f>+'Datos globales '!B12:B12</f>
        <v>45900</v>
      </c>
      <c r="C2" s="618"/>
    </row>
    <row r="3" spans="1:52" s="414" customFormat="1" ht="11.25" x14ac:dyDescent="0.2">
      <c r="A3" s="412" t="s">
        <v>26</v>
      </c>
      <c r="B3" s="412" t="s">
        <v>167</v>
      </c>
      <c r="C3" s="412" t="s">
        <v>168</v>
      </c>
      <c r="D3" s="413">
        <v>44593</v>
      </c>
      <c r="E3" s="413">
        <v>44621</v>
      </c>
      <c r="F3" s="413">
        <v>44652</v>
      </c>
      <c r="G3" s="413">
        <v>44682</v>
      </c>
      <c r="H3" s="413">
        <v>44713</v>
      </c>
      <c r="I3" s="413">
        <v>44743</v>
      </c>
      <c r="J3" s="413">
        <v>44774</v>
      </c>
      <c r="K3" s="413">
        <v>44805</v>
      </c>
      <c r="L3" s="413">
        <v>44835</v>
      </c>
      <c r="M3" s="413">
        <v>44866</v>
      </c>
      <c r="N3" s="413">
        <v>44896</v>
      </c>
      <c r="O3" s="413">
        <v>44927</v>
      </c>
      <c r="P3" s="413">
        <v>44958</v>
      </c>
      <c r="Q3" s="413">
        <v>44986</v>
      </c>
      <c r="R3" s="413">
        <v>45017</v>
      </c>
      <c r="S3" s="413">
        <v>45047</v>
      </c>
      <c r="T3" s="413">
        <v>45078</v>
      </c>
      <c r="U3" s="413">
        <v>45108</v>
      </c>
      <c r="V3" s="413">
        <v>45139</v>
      </c>
      <c r="W3" s="413">
        <v>45170</v>
      </c>
      <c r="X3" s="413">
        <v>45200</v>
      </c>
      <c r="Y3" s="413">
        <v>45231</v>
      </c>
      <c r="Z3" s="413">
        <v>45261</v>
      </c>
      <c r="AA3" s="413">
        <v>45292</v>
      </c>
      <c r="AB3" s="413">
        <v>45323</v>
      </c>
      <c r="AC3" s="413">
        <v>45352</v>
      </c>
      <c r="AD3" s="413">
        <v>45383</v>
      </c>
      <c r="AE3" s="413">
        <v>45413</v>
      </c>
      <c r="AF3" s="413">
        <v>45444</v>
      </c>
      <c r="AG3" s="413">
        <v>45474</v>
      </c>
      <c r="AH3" s="413">
        <v>45505</v>
      </c>
      <c r="AI3" s="413">
        <v>45536</v>
      </c>
      <c r="AJ3" s="413">
        <v>45566</v>
      </c>
      <c r="AK3" s="413">
        <v>45597</v>
      </c>
      <c r="AL3" s="413">
        <v>45627</v>
      </c>
      <c r="AM3" s="413">
        <v>45658</v>
      </c>
      <c r="AN3" s="413">
        <v>45689</v>
      </c>
      <c r="AO3" s="413">
        <v>45717</v>
      </c>
      <c r="AP3" s="413">
        <v>45748</v>
      </c>
      <c r="AQ3" s="413">
        <v>45778</v>
      </c>
      <c r="AR3" s="413">
        <v>45809</v>
      </c>
      <c r="AS3" s="413">
        <v>45839</v>
      </c>
      <c r="AT3" s="413">
        <v>45870</v>
      </c>
      <c r="AU3" s="413">
        <v>45901</v>
      </c>
      <c r="AV3" s="413">
        <v>45931</v>
      </c>
      <c r="AW3" s="413">
        <v>45962</v>
      </c>
      <c r="AX3" s="413">
        <v>46113</v>
      </c>
      <c r="AY3" s="413" t="s">
        <v>21</v>
      </c>
      <c r="AZ3" s="413" t="s">
        <v>25</v>
      </c>
    </row>
    <row r="4" spans="1:52" s="414" customFormat="1" ht="11.25" x14ac:dyDescent="0.2">
      <c r="A4" s="619" t="s">
        <v>370</v>
      </c>
      <c r="B4" s="415" t="s">
        <v>548</v>
      </c>
      <c r="C4" s="415" t="s">
        <v>648</v>
      </c>
      <c r="D4" s="436" t="s">
        <v>381</v>
      </c>
      <c r="E4" s="416" t="s">
        <v>381</v>
      </c>
      <c r="F4" s="416">
        <v>0</v>
      </c>
      <c r="G4" s="416">
        <v>0</v>
      </c>
      <c r="H4" s="416">
        <v>0</v>
      </c>
      <c r="I4" s="449">
        <v>0</v>
      </c>
      <c r="J4" s="416">
        <v>0</v>
      </c>
      <c r="K4" s="416">
        <v>0</v>
      </c>
      <c r="L4" s="416">
        <v>0</v>
      </c>
      <c r="M4" s="416">
        <v>0</v>
      </c>
      <c r="N4" s="416">
        <v>0</v>
      </c>
      <c r="O4" s="416">
        <v>0</v>
      </c>
      <c r="P4" s="449">
        <v>0</v>
      </c>
      <c r="Q4" s="416">
        <v>0</v>
      </c>
      <c r="R4" s="416">
        <v>0</v>
      </c>
      <c r="S4" s="416">
        <v>0</v>
      </c>
      <c r="T4" s="416">
        <v>0</v>
      </c>
      <c r="U4" s="416">
        <v>0</v>
      </c>
      <c r="V4" s="416">
        <v>0</v>
      </c>
      <c r="W4" s="416">
        <v>0</v>
      </c>
      <c r="X4" s="416">
        <v>0</v>
      </c>
      <c r="Y4" s="416">
        <v>0</v>
      </c>
      <c r="Z4" s="416">
        <v>0</v>
      </c>
      <c r="AA4" s="416">
        <v>0</v>
      </c>
      <c r="AB4" s="416">
        <v>0</v>
      </c>
      <c r="AC4" s="416">
        <v>0</v>
      </c>
      <c r="AD4" s="416">
        <v>0</v>
      </c>
      <c r="AE4" s="416">
        <v>0</v>
      </c>
      <c r="AF4" s="416">
        <v>0</v>
      </c>
      <c r="AG4" s="416">
        <v>0</v>
      </c>
      <c r="AH4" s="416">
        <v>0</v>
      </c>
      <c r="AI4" s="416">
        <v>0</v>
      </c>
      <c r="AJ4" s="416">
        <v>0</v>
      </c>
      <c r="AK4" s="416">
        <v>0</v>
      </c>
      <c r="AL4" s="416">
        <v>0</v>
      </c>
      <c r="AM4" s="416">
        <v>0</v>
      </c>
      <c r="AN4" s="416">
        <v>0</v>
      </c>
      <c r="AO4" s="416">
        <v>0</v>
      </c>
      <c r="AP4" s="416">
        <v>0</v>
      </c>
      <c r="AQ4" s="416">
        <v>0</v>
      </c>
      <c r="AR4" s="416">
        <v>0</v>
      </c>
      <c r="AS4" s="416">
        <v>0</v>
      </c>
      <c r="AT4" s="416">
        <v>0</v>
      </c>
      <c r="AU4" s="416">
        <v>0</v>
      </c>
      <c r="AV4" s="416">
        <v>0</v>
      </c>
      <c r="AW4" s="416">
        <v>0</v>
      </c>
      <c r="AX4" s="416">
        <v>0</v>
      </c>
      <c r="AY4" s="416">
        <v>0</v>
      </c>
      <c r="AZ4" s="417">
        <f>SUM(D4:AY4)</f>
        <v>0</v>
      </c>
    </row>
    <row r="5" spans="1:52" s="414" customFormat="1" ht="11.25" x14ac:dyDescent="0.2">
      <c r="A5" s="620"/>
      <c r="B5" s="415" t="s">
        <v>878</v>
      </c>
      <c r="C5" s="415" t="s">
        <v>649</v>
      </c>
      <c r="D5" s="436" t="s">
        <v>381</v>
      </c>
      <c r="E5" s="416" t="s">
        <v>381</v>
      </c>
      <c r="F5" s="416" t="s">
        <v>381</v>
      </c>
      <c r="G5" s="416">
        <v>0</v>
      </c>
      <c r="H5" s="416">
        <v>0</v>
      </c>
      <c r="I5" s="449">
        <v>0</v>
      </c>
      <c r="J5" s="416">
        <v>0</v>
      </c>
      <c r="K5" s="416">
        <v>0</v>
      </c>
      <c r="L5" s="416">
        <v>0</v>
      </c>
      <c r="M5" s="416">
        <v>0</v>
      </c>
      <c r="N5" s="416">
        <v>0</v>
      </c>
      <c r="O5" s="416">
        <v>0</v>
      </c>
      <c r="P5" s="449">
        <v>0</v>
      </c>
      <c r="Q5" s="416">
        <v>0</v>
      </c>
      <c r="R5" s="416">
        <v>0</v>
      </c>
      <c r="S5" s="416">
        <v>0</v>
      </c>
      <c r="T5" s="416">
        <v>0</v>
      </c>
      <c r="U5" s="416">
        <v>0</v>
      </c>
      <c r="V5" s="416">
        <v>0</v>
      </c>
      <c r="W5" s="416">
        <v>0</v>
      </c>
      <c r="X5" s="416">
        <v>0</v>
      </c>
      <c r="Y5" s="416">
        <v>0</v>
      </c>
      <c r="Z5" s="416">
        <v>0</v>
      </c>
      <c r="AA5" s="416">
        <v>0</v>
      </c>
      <c r="AB5" s="416">
        <v>0</v>
      </c>
      <c r="AC5" s="416">
        <v>0</v>
      </c>
      <c r="AD5" s="416">
        <v>0</v>
      </c>
      <c r="AE5" s="416">
        <v>0</v>
      </c>
      <c r="AF5" s="416">
        <v>0</v>
      </c>
      <c r="AG5" s="416">
        <v>0</v>
      </c>
      <c r="AH5" s="416">
        <v>0</v>
      </c>
      <c r="AI5" s="416">
        <v>0</v>
      </c>
      <c r="AJ5" s="416">
        <v>0</v>
      </c>
      <c r="AK5" s="416">
        <v>0</v>
      </c>
      <c r="AL5" s="416">
        <v>0</v>
      </c>
      <c r="AM5" s="416">
        <v>0</v>
      </c>
      <c r="AN5" s="416">
        <v>0</v>
      </c>
      <c r="AO5" s="416">
        <v>0</v>
      </c>
      <c r="AP5" s="416">
        <v>0</v>
      </c>
      <c r="AQ5" s="416">
        <v>0</v>
      </c>
      <c r="AR5" s="416">
        <v>0</v>
      </c>
      <c r="AS5" s="416">
        <v>0</v>
      </c>
      <c r="AT5" s="416">
        <v>0</v>
      </c>
      <c r="AU5" s="416">
        <v>0</v>
      </c>
      <c r="AV5" s="416">
        <v>0</v>
      </c>
      <c r="AW5" s="416">
        <v>0</v>
      </c>
      <c r="AX5" s="416">
        <v>0</v>
      </c>
      <c r="AY5" s="416">
        <v>0</v>
      </c>
      <c r="AZ5" s="417">
        <f t="shared" ref="AZ5:AZ43" si="0">SUM(D5:AY5)</f>
        <v>0</v>
      </c>
    </row>
    <row r="6" spans="1:52" s="414" customFormat="1" ht="11.25" x14ac:dyDescent="0.2">
      <c r="A6" s="620"/>
      <c r="B6" s="415" t="s">
        <v>535</v>
      </c>
      <c r="C6" s="415" t="s">
        <v>650</v>
      </c>
      <c r="D6" s="436" t="s">
        <v>381</v>
      </c>
      <c r="E6" s="416" t="s">
        <v>381</v>
      </c>
      <c r="F6" s="416" t="s">
        <v>381</v>
      </c>
      <c r="G6" s="416">
        <v>0</v>
      </c>
      <c r="H6" s="416">
        <v>0</v>
      </c>
      <c r="I6" s="449">
        <v>0</v>
      </c>
      <c r="J6" s="416">
        <v>0</v>
      </c>
      <c r="K6" s="416">
        <v>0</v>
      </c>
      <c r="L6" s="416">
        <v>0</v>
      </c>
      <c r="M6" s="416">
        <v>0</v>
      </c>
      <c r="N6" s="416">
        <v>0</v>
      </c>
      <c r="O6" s="416">
        <v>0</v>
      </c>
      <c r="P6" s="449">
        <v>0</v>
      </c>
      <c r="Q6" s="416">
        <v>0</v>
      </c>
      <c r="R6" s="416">
        <v>0</v>
      </c>
      <c r="S6" s="416">
        <v>0</v>
      </c>
      <c r="T6" s="416">
        <v>0</v>
      </c>
      <c r="U6" s="416">
        <v>0</v>
      </c>
      <c r="V6" s="416">
        <v>0</v>
      </c>
      <c r="W6" s="416">
        <v>0</v>
      </c>
      <c r="X6" s="416">
        <v>0</v>
      </c>
      <c r="Y6" s="416">
        <v>0</v>
      </c>
      <c r="Z6" s="416">
        <v>0</v>
      </c>
      <c r="AA6" s="416">
        <v>0</v>
      </c>
      <c r="AB6" s="416">
        <v>0</v>
      </c>
      <c r="AC6" s="416">
        <v>0</v>
      </c>
      <c r="AD6" s="416">
        <v>0</v>
      </c>
      <c r="AE6" s="416">
        <v>0</v>
      </c>
      <c r="AF6" s="416">
        <v>0</v>
      </c>
      <c r="AG6" s="416">
        <v>0</v>
      </c>
      <c r="AH6" s="416">
        <v>0</v>
      </c>
      <c r="AI6" s="416">
        <v>0</v>
      </c>
      <c r="AJ6" s="416">
        <v>0</v>
      </c>
      <c r="AK6" s="416">
        <v>0</v>
      </c>
      <c r="AL6" s="416">
        <v>0</v>
      </c>
      <c r="AM6" s="416">
        <v>0</v>
      </c>
      <c r="AN6" s="416">
        <v>0</v>
      </c>
      <c r="AO6" s="416">
        <v>0</v>
      </c>
      <c r="AP6" s="416">
        <v>0</v>
      </c>
      <c r="AQ6" s="416">
        <v>0</v>
      </c>
      <c r="AR6" s="416">
        <v>0</v>
      </c>
      <c r="AS6" s="416">
        <v>0</v>
      </c>
      <c r="AT6" s="416">
        <v>0</v>
      </c>
      <c r="AU6" s="416">
        <v>0</v>
      </c>
      <c r="AV6" s="416">
        <v>0</v>
      </c>
      <c r="AW6" s="416">
        <v>0</v>
      </c>
      <c r="AX6" s="416">
        <v>0</v>
      </c>
      <c r="AY6" s="416">
        <v>0</v>
      </c>
      <c r="AZ6" s="417">
        <f t="shared" si="0"/>
        <v>0</v>
      </c>
    </row>
    <row r="7" spans="1:52" s="414" customFormat="1" ht="11.25" x14ac:dyDescent="0.2">
      <c r="A7" s="620"/>
      <c r="B7" s="415" t="s">
        <v>492</v>
      </c>
      <c r="C7" s="415" t="s">
        <v>651</v>
      </c>
      <c r="D7" s="436" t="s">
        <v>381</v>
      </c>
      <c r="E7" s="416">
        <v>0</v>
      </c>
      <c r="F7" s="416">
        <v>0</v>
      </c>
      <c r="G7" s="416">
        <v>0</v>
      </c>
      <c r="H7" s="416">
        <v>0</v>
      </c>
      <c r="I7" s="449">
        <v>0</v>
      </c>
      <c r="J7" s="416">
        <v>0</v>
      </c>
      <c r="K7" s="416">
        <v>0</v>
      </c>
      <c r="L7" s="416">
        <v>0</v>
      </c>
      <c r="M7" s="416">
        <v>0</v>
      </c>
      <c r="N7" s="416">
        <v>0</v>
      </c>
      <c r="O7" s="416">
        <v>0</v>
      </c>
      <c r="P7" s="449">
        <v>0</v>
      </c>
      <c r="Q7" s="416">
        <v>0</v>
      </c>
      <c r="R7" s="416">
        <v>0</v>
      </c>
      <c r="S7" s="416">
        <v>0</v>
      </c>
      <c r="T7" s="416">
        <v>0</v>
      </c>
      <c r="U7" s="416">
        <v>0</v>
      </c>
      <c r="V7" s="416">
        <v>0</v>
      </c>
      <c r="W7" s="416">
        <v>0</v>
      </c>
      <c r="X7" s="416">
        <v>0</v>
      </c>
      <c r="Y7" s="416">
        <v>0</v>
      </c>
      <c r="Z7" s="416">
        <v>0</v>
      </c>
      <c r="AA7" s="416">
        <v>0</v>
      </c>
      <c r="AB7" s="416">
        <v>0</v>
      </c>
      <c r="AC7" s="416">
        <v>0</v>
      </c>
      <c r="AD7" s="416">
        <v>0</v>
      </c>
      <c r="AE7" s="416">
        <v>0</v>
      </c>
      <c r="AF7" s="416">
        <v>0</v>
      </c>
      <c r="AG7" s="416">
        <v>0</v>
      </c>
      <c r="AH7" s="416">
        <v>0</v>
      </c>
      <c r="AI7" s="416">
        <v>0</v>
      </c>
      <c r="AJ7" s="416">
        <v>0</v>
      </c>
      <c r="AK7" s="416">
        <v>0</v>
      </c>
      <c r="AL7" s="416">
        <v>0</v>
      </c>
      <c r="AM7" s="416">
        <v>0</v>
      </c>
      <c r="AN7" s="416">
        <v>0</v>
      </c>
      <c r="AO7" s="416">
        <v>0</v>
      </c>
      <c r="AP7" s="416">
        <v>0</v>
      </c>
      <c r="AQ7" s="416">
        <v>0</v>
      </c>
      <c r="AR7" s="416">
        <v>0</v>
      </c>
      <c r="AS7" s="416">
        <v>0</v>
      </c>
      <c r="AT7" s="416">
        <v>0</v>
      </c>
      <c r="AU7" s="416">
        <v>0</v>
      </c>
      <c r="AV7" s="416">
        <v>0</v>
      </c>
      <c r="AW7" s="416">
        <v>0</v>
      </c>
      <c r="AX7" s="416">
        <v>0</v>
      </c>
      <c r="AY7" s="416">
        <v>0</v>
      </c>
      <c r="AZ7" s="417">
        <f t="shared" si="0"/>
        <v>0</v>
      </c>
    </row>
    <row r="8" spans="1:52" s="414" customFormat="1" ht="11.25" x14ac:dyDescent="0.2">
      <c r="A8" s="620"/>
      <c r="B8" s="415" t="s">
        <v>535</v>
      </c>
      <c r="C8" s="415" t="s">
        <v>652</v>
      </c>
      <c r="D8" s="436" t="s">
        <v>381</v>
      </c>
      <c r="E8" s="416">
        <v>0</v>
      </c>
      <c r="F8" s="416">
        <v>0</v>
      </c>
      <c r="G8" s="416">
        <v>0</v>
      </c>
      <c r="H8" s="416">
        <v>0</v>
      </c>
      <c r="I8" s="449">
        <v>0</v>
      </c>
      <c r="J8" s="416">
        <v>0</v>
      </c>
      <c r="K8" s="416">
        <v>0</v>
      </c>
      <c r="L8" s="416">
        <v>0</v>
      </c>
      <c r="M8" s="416">
        <v>0</v>
      </c>
      <c r="N8" s="416">
        <v>0</v>
      </c>
      <c r="O8" s="416">
        <v>0</v>
      </c>
      <c r="P8" s="449">
        <v>0</v>
      </c>
      <c r="Q8" s="416">
        <v>0</v>
      </c>
      <c r="R8" s="416">
        <v>0</v>
      </c>
      <c r="S8" s="416">
        <v>0</v>
      </c>
      <c r="T8" s="416">
        <v>0</v>
      </c>
      <c r="U8" s="416">
        <v>0</v>
      </c>
      <c r="V8" s="416">
        <v>0</v>
      </c>
      <c r="W8" s="416">
        <v>0</v>
      </c>
      <c r="X8" s="416">
        <v>0</v>
      </c>
      <c r="Y8" s="416">
        <v>0</v>
      </c>
      <c r="Z8" s="416">
        <v>0</v>
      </c>
      <c r="AA8" s="416">
        <v>0</v>
      </c>
      <c r="AB8" s="416">
        <v>0</v>
      </c>
      <c r="AC8" s="416">
        <v>0</v>
      </c>
      <c r="AD8" s="416">
        <v>0</v>
      </c>
      <c r="AE8" s="416">
        <v>0</v>
      </c>
      <c r="AF8" s="416">
        <v>0</v>
      </c>
      <c r="AG8" s="416">
        <v>0</v>
      </c>
      <c r="AH8" s="416">
        <v>0</v>
      </c>
      <c r="AI8" s="416">
        <v>0</v>
      </c>
      <c r="AJ8" s="416">
        <v>0</v>
      </c>
      <c r="AK8" s="416">
        <v>0</v>
      </c>
      <c r="AL8" s="416">
        <v>0</v>
      </c>
      <c r="AM8" s="416">
        <v>0</v>
      </c>
      <c r="AN8" s="416">
        <v>0</v>
      </c>
      <c r="AO8" s="416">
        <v>0</v>
      </c>
      <c r="AP8" s="416">
        <v>0</v>
      </c>
      <c r="AQ8" s="416">
        <v>0</v>
      </c>
      <c r="AR8" s="416">
        <v>0</v>
      </c>
      <c r="AS8" s="416">
        <v>0</v>
      </c>
      <c r="AT8" s="416">
        <v>0</v>
      </c>
      <c r="AU8" s="416">
        <v>0</v>
      </c>
      <c r="AV8" s="416">
        <v>0</v>
      </c>
      <c r="AW8" s="416">
        <v>0</v>
      </c>
      <c r="AX8" s="416">
        <v>0</v>
      </c>
      <c r="AY8" s="416">
        <v>0</v>
      </c>
      <c r="AZ8" s="417">
        <f t="shared" si="0"/>
        <v>0</v>
      </c>
    </row>
    <row r="9" spans="1:52" s="414" customFormat="1" ht="11.25" x14ac:dyDescent="0.2">
      <c r="A9" s="620"/>
      <c r="B9" s="415" t="s">
        <v>548</v>
      </c>
      <c r="C9" s="415" t="s">
        <v>653</v>
      </c>
      <c r="D9" s="436"/>
      <c r="E9" s="416"/>
      <c r="F9" s="416"/>
      <c r="G9" s="416">
        <v>0</v>
      </c>
      <c r="H9" s="416">
        <v>0</v>
      </c>
      <c r="I9" s="449">
        <v>0</v>
      </c>
      <c r="J9" s="416">
        <v>0</v>
      </c>
      <c r="K9" s="416">
        <v>0</v>
      </c>
      <c r="L9" s="416">
        <v>0</v>
      </c>
      <c r="M9" s="416">
        <v>0</v>
      </c>
      <c r="N9" s="416">
        <v>0</v>
      </c>
      <c r="O9" s="416">
        <v>0</v>
      </c>
      <c r="P9" s="449">
        <v>0</v>
      </c>
      <c r="Q9" s="416">
        <v>0</v>
      </c>
      <c r="R9" s="416">
        <v>0</v>
      </c>
      <c r="S9" s="416">
        <v>0</v>
      </c>
      <c r="T9" s="416">
        <v>0</v>
      </c>
      <c r="U9" s="416">
        <v>0</v>
      </c>
      <c r="V9" s="416">
        <v>0</v>
      </c>
      <c r="W9" s="416">
        <v>0</v>
      </c>
      <c r="X9" s="416">
        <v>0</v>
      </c>
      <c r="Y9" s="416">
        <v>0</v>
      </c>
      <c r="Z9" s="416">
        <v>0</v>
      </c>
      <c r="AA9" s="416">
        <v>0</v>
      </c>
      <c r="AB9" s="416">
        <v>0</v>
      </c>
      <c r="AC9" s="416">
        <v>0</v>
      </c>
      <c r="AD9" s="416">
        <v>0</v>
      </c>
      <c r="AE9" s="416">
        <v>0</v>
      </c>
      <c r="AF9" s="416">
        <v>0</v>
      </c>
      <c r="AG9" s="416">
        <v>0</v>
      </c>
      <c r="AH9" s="416">
        <v>0</v>
      </c>
      <c r="AI9" s="416">
        <v>0</v>
      </c>
      <c r="AJ9" s="416">
        <v>0</v>
      </c>
      <c r="AK9" s="416">
        <v>0</v>
      </c>
      <c r="AL9" s="416">
        <v>0</v>
      </c>
      <c r="AM9" s="416">
        <v>0</v>
      </c>
      <c r="AN9" s="416">
        <v>0</v>
      </c>
      <c r="AO9" s="416">
        <v>0</v>
      </c>
      <c r="AP9" s="416">
        <v>0</v>
      </c>
      <c r="AQ9" s="416">
        <v>0</v>
      </c>
      <c r="AR9" s="416">
        <v>0</v>
      </c>
      <c r="AS9" s="416">
        <v>0</v>
      </c>
      <c r="AT9" s="416">
        <v>0</v>
      </c>
      <c r="AU9" s="416">
        <v>0</v>
      </c>
      <c r="AV9" s="416">
        <v>0</v>
      </c>
      <c r="AW9" s="416">
        <v>0</v>
      </c>
      <c r="AX9" s="416">
        <v>0</v>
      </c>
      <c r="AY9" s="416">
        <v>0</v>
      </c>
      <c r="AZ9" s="417">
        <f t="shared" si="0"/>
        <v>0</v>
      </c>
    </row>
    <row r="10" spans="1:52" s="414" customFormat="1" ht="14.25" customHeight="1" x14ac:dyDescent="0.2">
      <c r="A10" s="620"/>
      <c r="B10" s="415" t="s">
        <v>890</v>
      </c>
      <c r="C10" s="415" t="s">
        <v>654</v>
      </c>
      <c r="D10" s="436"/>
      <c r="E10" s="416"/>
      <c r="F10" s="416"/>
      <c r="G10" s="416">
        <v>0</v>
      </c>
      <c r="H10" s="416">
        <v>0</v>
      </c>
      <c r="I10" s="449">
        <v>0</v>
      </c>
      <c r="J10" s="416">
        <v>0</v>
      </c>
      <c r="K10" s="416">
        <v>0</v>
      </c>
      <c r="L10" s="416">
        <v>0</v>
      </c>
      <c r="M10" s="416">
        <v>0</v>
      </c>
      <c r="N10" s="416">
        <v>0</v>
      </c>
      <c r="O10" s="416">
        <v>0</v>
      </c>
      <c r="P10" s="449">
        <v>0</v>
      </c>
      <c r="Q10" s="416">
        <v>0</v>
      </c>
      <c r="R10" s="416">
        <v>0</v>
      </c>
      <c r="S10" s="416">
        <v>0</v>
      </c>
      <c r="T10" s="416">
        <v>0</v>
      </c>
      <c r="U10" s="416">
        <v>0</v>
      </c>
      <c r="V10" s="416">
        <v>0</v>
      </c>
      <c r="W10" s="416">
        <v>0</v>
      </c>
      <c r="X10" s="416">
        <v>0</v>
      </c>
      <c r="Y10" s="416">
        <v>0</v>
      </c>
      <c r="Z10" s="416">
        <v>0</v>
      </c>
      <c r="AA10" s="416">
        <v>0</v>
      </c>
      <c r="AB10" s="416">
        <v>0</v>
      </c>
      <c r="AC10" s="416">
        <v>0</v>
      </c>
      <c r="AD10" s="416">
        <v>0</v>
      </c>
      <c r="AE10" s="416">
        <v>0</v>
      </c>
      <c r="AF10" s="416">
        <v>0</v>
      </c>
      <c r="AG10" s="416">
        <v>0</v>
      </c>
      <c r="AH10" s="416">
        <v>0</v>
      </c>
      <c r="AI10" s="416">
        <v>0</v>
      </c>
      <c r="AJ10" s="416">
        <v>0</v>
      </c>
      <c r="AK10" s="416">
        <v>0</v>
      </c>
      <c r="AL10" s="416">
        <v>0</v>
      </c>
      <c r="AM10" s="416">
        <v>0</v>
      </c>
      <c r="AN10" s="416">
        <v>0</v>
      </c>
      <c r="AO10" s="416">
        <v>0</v>
      </c>
      <c r="AP10" s="416">
        <v>0</v>
      </c>
      <c r="AQ10" s="416">
        <v>0</v>
      </c>
      <c r="AR10" s="416">
        <v>0</v>
      </c>
      <c r="AS10" s="416">
        <v>0</v>
      </c>
      <c r="AT10" s="416">
        <v>0</v>
      </c>
      <c r="AU10" s="416">
        <v>0</v>
      </c>
      <c r="AV10" s="416">
        <v>0</v>
      </c>
      <c r="AW10" s="416">
        <v>0</v>
      </c>
      <c r="AX10" s="416">
        <v>0</v>
      </c>
      <c r="AY10" s="416">
        <v>0</v>
      </c>
      <c r="AZ10" s="417">
        <f t="shared" si="0"/>
        <v>0</v>
      </c>
    </row>
    <row r="11" spans="1:52" s="414" customFormat="1" ht="11.25" x14ac:dyDescent="0.2">
      <c r="A11" s="620"/>
      <c r="B11" s="415" t="s">
        <v>467</v>
      </c>
      <c r="C11" s="415" t="s">
        <v>655</v>
      </c>
      <c r="D11" s="436"/>
      <c r="E11" s="416"/>
      <c r="F11" s="416"/>
      <c r="G11" s="416">
        <v>0</v>
      </c>
      <c r="H11" s="416">
        <v>0</v>
      </c>
      <c r="I11" s="449">
        <v>0</v>
      </c>
      <c r="J11" s="416">
        <v>0</v>
      </c>
      <c r="K11" s="416">
        <v>0</v>
      </c>
      <c r="L11" s="416">
        <v>0</v>
      </c>
      <c r="M11" s="416">
        <v>0</v>
      </c>
      <c r="N11" s="416">
        <v>0</v>
      </c>
      <c r="O11" s="416">
        <v>0</v>
      </c>
      <c r="P11" s="449">
        <v>0</v>
      </c>
      <c r="Q11" s="416">
        <v>0</v>
      </c>
      <c r="R11" s="416">
        <v>0</v>
      </c>
      <c r="S11" s="416">
        <v>0</v>
      </c>
      <c r="T11" s="416">
        <v>0</v>
      </c>
      <c r="U11" s="416">
        <v>0</v>
      </c>
      <c r="V11" s="416">
        <v>0</v>
      </c>
      <c r="W11" s="416">
        <v>0</v>
      </c>
      <c r="X11" s="416">
        <v>0</v>
      </c>
      <c r="Y11" s="416">
        <v>0</v>
      </c>
      <c r="Z11" s="416">
        <v>0</v>
      </c>
      <c r="AA11" s="416">
        <v>0</v>
      </c>
      <c r="AB11" s="416">
        <v>0</v>
      </c>
      <c r="AC11" s="416">
        <v>0</v>
      </c>
      <c r="AD11" s="416">
        <v>0</v>
      </c>
      <c r="AE11" s="416">
        <v>0</v>
      </c>
      <c r="AF11" s="416">
        <v>0</v>
      </c>
      <c r="AG11" s="416">
        <v>0</v>
      </c>
      <c r="AH11" s="416">
        <v>0</v>
      </c>
      <c r="AI11" s="416">
        <v>0</v>
      </c>
      <c r="AJ11" s="416">
        <v>0</v>
      </c>
      <c r="AK11" s="416">
        <v>0</v>
      </c>
      <c r="AL11" s="416">
        <v>0</v>
      </c>
      <c r="AM11" s="416">
        <v>0</v>
      </c>
      <c r="AN11" s="416">
        <v>0</v>
      </c>
      <c r="AO11" s="416">
        <v>0</v>
      </c>
      <c r="AP11" s="416">
        <v>0</v>
      </c>
      <c r="AQ11" s="416">
        <v>0</v>
      </c>
      <c r="AR11" s="416">
        <v>0</v>
      </c>
      <c r="AS11" s="416">
        <v>0</v>
      </c>
      <c r="AT11" s="416">
        <v>0</v>
      </c>
      <c r="AU11" s="416">
        <v>0</v>
      </c>
      <c r="AV11" s="416">
        <v>0</v>
      </c>
      <c r="AW11" s="416">
        <v>0</v>
      </c>
      <c r="AX11" s="416">
        <v>0</v>
      </c>
      <c r="AY11" s="416">
        <v>0</v>
      </c>
      <c r="AZ11" s="417">
        <f t="shared" si="0"/>
        <v>0</v>
      </c>
    </row>
    <row r="12" spans="1:52" s="414" customFormat="1" ht="11.25" x14ac:dyDescent="0.2">
      <c r="A12" s="620"/>
      <c r="B12" s="415" t="s">
        <v>377</v>
      </c>
      <c r="C12" s="415" t="s">
        <v>656</v>
      </c>
      <c r="D12" s="436"/>
      <c r="E12" s="416"/>
      <c r="F12" s="416"/>
      <c r="G12" s="416">
        <v>0</v>
      </c>
      <c r="H12" s="416">
        <v>0</v>
      </c>
      <c r="I12" s="449">
        <v>0</v>
      </c>
      <c r="J12" s="416">
        <v>0</v>
      </c>
      <c r="K12" s="416">
        <v>0</v>
      </c>
      <c r="L12" s="416">
        <v>0</v>
      </c>
      <c r="M12" s="416">
        <v>0</v>
      </c>
      <c r="N12" s="416">
        <v>0</v>
      </c>
      <c r="O12" s="416">
        <v>0</v>
      </c>
      <c r="P12" s="449">
        <v>0</v>
      </c>
      <c r="Q12" s="416">
        <v>0</v>
      </c>
      <c r="R12" s="416">
        <v>0</v>
      </c>
      <c r="S12" s="416">
        <v>0</v>
      </c>
      <c r="T12" s="416">
        <v>0</v>
      </c>
      <c r="U12" s="416">
        <v>0</v>
      </c>
      <c r="V12" s="416">
        <v>0</v>
      </c>
      <c r="W12" s="416">
        <v>0</v>
      </c>
      <c r="X12" s="416">
        <v>0</v>
      </c>
      <c r="Y12" s="416">
        <v>0</v>
      </c>
      <c r="Z12" s="416">
        <v>0</v>
      </c>
      <c r="AA12" s="416">
        <v>0</v>
      </c>
      <c r="AB12" s="416">
        <v>0</v>
      </c>
      <c r="AC12" s="416">
        <v>0</v>
      </c>
      <c r="AD12" s="416">
        <v>0</v>
      </c>
      <c r="AE12" s="416">
        <v>0</v>
      </c>
      <c r="AF12" s="416">
        <v>0</v>
      </c>
      <c r="AG12" s="416">
        <v>0</v>
      </c>
      <c r="AH12" s="416">
        <v>0</v>
      </c>
      <c r="AI12" s="416">
        <v>0</v>
      </c>
      <c r="AJ12" s="416">
        <v>0</v>
      </c>
      <c r="AK12" s="416">
        <v>0</v>
      </c>
      <c r="AL12" s="416">
        <v>0</v>
      </c>
      <c r="AM12" s="416">
        <v>0</v>
      </c>
      <c r="AN12" s="416">
        <v>0</v>
      </c>
      <c r="AO12" s="416">
        <v>0</v>
      </c>
      <c r="AP12" s="416">
        <v>0</v>
      </c>
      <c r="AQ12" s="416">
        <v>0</v>
      </c>
      <c r="AR12" s="416">
        <v>0</v>
      </c>
      <c r="AS12" s="416">
        <v>0</v>
      </c>
      <c r="AT12" s="416">
        <v>0</v>
      </c>
      <c r="AU12" s="416">
        <v>0</v>
      </c>
      <c r="AV12" s="416">
        <v>0</v>
      </c>
      <c r="AW12" s="416">
        <v>0</v>
      </c>
      <c r="AX12" s="416">
        <v>0</v>
      </c>
      <c r="AY12" s="416">
        <v>0</v>
      </c>
      <c r="AZ12" s="417">
        <f t="shared" si="0"/>
        <v>0</v>
      </c>
    </row>
    <row r="13" spans="1:52" s="414" customFormat="1" ht="11.25" x14ac:dyDescent="0.2">
      <c r="A13" s="620"/>
      <c r="B13" s="415" t="s">
        <v>473</v>
      </c>
      <c r="C13" s="415" t="s">
        <v>657</v>
      </c>
      <c r="D13" s="436"/>
      <c r="E13" s="416"/>
      <c r="F13" s="416"/>
      <c r="G13" s="416">
        <v>0</v>
      </c>
      <c r="H13" s="416">
        <v>0</v>
      </c>
      <c r="I13" s="449">
        <v>0</v>
      </c>
      <c r="J13" s="416">
        <v>0</v>
      </c>
      <c r="K13" s="416">
        <v>0</v>
      </c>
      <c r="L13" s="416">
        <v>0</v>
      </c>
      <c r="M13" s="416">
        <v>0</v>
      </c>
      <c r="N13" s="416">
        <v>0</v>
      </c>
      <c r="O13" s="416">
        <v>0</v>
      </c>
      <c r="P13" s="449">
        <v>0</v>
      </c>
      <c r="Q13" s="416">
        <v>0</v>
      </c>
      <c r="R13" s="416">
        <v>0</v>
      </c>
      <c r="S13" s="416">
        <v>0</v>
      </c>
      <c r="T13" s="416">
        <v>0</v>
      </c>
      <c r="U13" s="416">
        <v>0</v>
      </c>
      <c r="V13" s="416">
        <v>0</v>
      </c>
      <c r="W13" s="416">
        <v>0</v>
      </c>
      <c r="X13" s="416">
        <v>0</v>
      </c>
      <c r="Y13" s="416">
        <v>0</v>
      </c>
      <c r="Z13" s="416">
        <v>0</v>
      </c>
      <c r="AA13" s="416">
        <v>0</v>
      </c>
      <c r="AB13" s="416">
        <v>0</v>
      </c>
      <c r="AC13" s="416">
        <v>0</v>
      </c>
      <c r="AD13" s="416">
        <v>0</v>
      </c>
      <c r="AE13" s="416">
        <v>0</v>
      </c>
      <c r="AF13" s="416">
        <v>0</v>
      </c>
      <c r="AG13" s="416">
        <v>0</v>
      </c>
      <c r="AH13" s="416">
        <v>0</v>
      </c>
      <c r="AI13" s="416">
        <v>0</v>
      </c>
      <c r="AJ13" s="416">
        <v>0</v>
      </c>
      <c r="AK13" s="416">
        <v>0</v>
      </c>
      <c r="AL13" s="416">
        <v>0</v>
      </c>
      <c r="AM13" s="416">
        <v>0</v>
      </c>
      <c r="AN13" s="416">
        <v>0</v>
      </c>
      <c r="AO13" s="416">
        <v>0</v>
      </c>
      <c r="AP13" s="416">
        <v>0</v>
      </c>
      <c r="AQ13" s="416">
        <v>0</v>
      </c>
      <c r="AR13" s="416">
        <v>3</v>
      </c>
      <c r="AS13" s="416">
        <v>0</v>
      </c>
      <c r="AT13" s="416">
        <v>0</v>
      </c>
      <c r="AU13" s="416">
        <v>0</v>
      </c>
      <c r="AV13" s="416">
        <v>0</v>
      </c>
      <c r="AW13" s="416">
        <v>0</v>
      </c>
      <c r="AX13" s="416">
        <v>0</v>
      </c>
      <c r="AY13" s="416">
        <v>0</v>
      </c>
      <c r="AZ13" s="417">
        <f t="shared" si="0"/>
        <v>3</v>
      </c>
    </row>
    <row r="14" spans="1:52" s="414" customFormat="1" ht="11.25" x14ac:dyDescent="0.2">
      <c r="A14" s="620"/>
      <c r="B14" s="415" t="s">
        <v>821</v>
      </c>
      <c r="C14" s="415" t="s">
        <v>658</v>
      </c>
      <c r="D14" s="436"/>
      <c r="E14" s="416"/>
      <c r="F14" s="416"/>
      <c r="G14" s="416">
        <v>0</v>
      </c>
      <c r="H14" s="416">
        <v>0</v>
      </c>
      <c r="I14" s="449">
        <v>0</v>
      </c>
      <c r="J14" s="416">
        <v>0</v>
      </c>
      <c r="K14" s="416">
        <v>0</v>
      </c>
      <c r="L14" s="416">
        <v>0</v>
      </c>
      <c r="M14" s="416">
        <v>0</v>
      </c>
      <c r="N14" s="416">
        <v>0</v>
      </c>
      <c r="O14" s="416">
        <v>0</v>
      </c>
      <c r="P14" s="449">
        <v>0</v>
      </c>
      <c r="Q14" s="416">
        <v>0</v>
      </c>
      <c r="R14" s="416">
        <v>0</v>
      </c>
      <c r="S14" s="416">
        <v>0</v>
      </c>
      <c r="T14" s="416">
        <v>0</v>
      </c>
      <c r="U14" s="416">
        <v>0</v>
      </c>
      <c r="V14" s="416">
        <v>0</v>
      </c>
      <c r="W14" s="416">
        <v>0</v>
      </c>
      <c r="X14" s="416">
        <v>0</v>
      </c>
      <c r="Y14" s="416">
        <v>0</v>
      </c>
      <c r="Z14" s="416">
        <v>0</v>
      </c>
      <c r="AA14" s="416">
        <v>0</v>
      </c>
      <c r="AB14" s="416">
        <v>0</v>
      </c>
      <c r="AC14" s="416">
        <v>0</v>
      </c>
      <c r="AD14" s="416">
        <v>0</v>
      </c>
      <c r="AE14" s="416">
        <v>0</v>
      </c>
      <c r="AF14" s="416">
        <v>0</v>
      </c>
      <c r="AG14" s="416">
        <v>0</v>
      </c>
      <c r="AH14" s="416">
        <v>0</v>
      </c>
      <c r="AI14" s="416">
        <v>0</v>
      </c>
      <c r="AJ14" s="416">
        <v>0</v>
      </c>
      <c r="AK14" s="416">
        <v>0</v>
      </c>
      <c r="AL14" s="416">
        <v>0</v>
      </c>
      <c r="AM14" s="416">
        <v>0</v>
      </c>
      <c r="AN14" s="416">
        <v>0</v>
      </c>
      <c r="AO14" s="416">
        <v>0</v>
      </c>
      <c r="AP14" s="416">
        <v>0</v>
      </c>
      <c r="AQ14" s="416">
        <v>0</v>
      </c>
      <c r="AR14" s="416">
        <v>0</v>
      </c>
      <c r="AS14" s="416">
        <v>0</v>
      </c>
      <c r="AT14" s="416">
        <v>0</v>
      </c>
      <c r="AU14" s="416">
        <v>0</v>
      </c>
      <c r="AV14" s="416">
        <v>0</v>
      </c>
      <c r="AW14" s="416">
        <v>0</v>
      </c>
      <c r="AX14" s="416">
        <v>0</v>
      </c>
      <c r="AY14" s="416">
        <v>0</v>
      </c>
      <c r="AZ14" s="417">
        <f t="shared" si="0"/>
        <v>0</v>
      </c>
    </row>
    <row r="15" spans="1:52" s="414" customFormat="1" ht="11.25" x14ac:dyDescent="0.2">
      <c r="A15" s="620"/>
      <c r="B15" s="415" t="s">
        <v>377</v>
      </c>
      <c r="C15" s="415" t="s">
        <v>659</v>
      </c>
      <c r="D15" s="436"/>
      <c r="E15" s="416"/>
      <c r="F15" s="416"/>
      <c r="G15" s="416">
        <v>0</v>
      </c>
      <c r="H15" s="416">
        <v>0</v>
      </c>
      <c r="I15" s="449">
        <v>0</v>
      </c>
      <c r="J15" s="416">
        <v>0</v>
      </c>
      <c r="K15" s="416">
        <v>0</v>
      </c>
      <c r="L15" s="416">
        <v>0</v>
      </c>
      <c r="M15" s="416">
        <v>0</v>
      </c>
      <c r="N15" s="416">
        <v>0</v>
      </c>
      <c r="O15" s="416">
        <v>0</v>
      </c>
      <c r="P15" s="449">
        <v>0</v>
      </c>
      <c r="Q15" s="416">
        <v>0</v>
      </c>
      <c r="R15" s="416">
        <v>0</v>
      </c>
      <c r="S15" s="416">
        <v>0</v>
      </c>
      <c r="T15" s="416">
        <v>0</v>
      </c>
      <c r="U15" s="416">
        <v>0</v>
      </c>
      <c r="V15" s="416">
        <v>0</v>
      </c>
      <c r="W15" s="416">
        <v>0</v>
      </c>
      <c r="X15" s="416">
        <v>0</v>
      </c>
      <c r="Y15" s="416">
        <v>0</v>
      </c>
      <c r="Z15" s="416">
        <v>0</v>
      </c>
      <c r="AA15" s="416">
        <v>0</v>
      </c>
      <c r="AB15" s="416">
        <v>0</v>
      </c>
      <c r="AC15" s="416">
        <v>0</v>
      </c>
      <c r="AD15" s="416">
        <v>0</v>
      </c>
      <c r="AE15" s="416">
        <v>0</v>
      </c>
      <c r="AF15" s="416">
        <v>0</v>
      </c>
      <c r="AG15" s="416">
        <v>0</v>
      </c>
      <c r="AH15" s="416">
        <v>0</v>
      </c>
      <c r="AI15" s="416">
        <v>0</v>
      </c>
      <c r="AJ15" s="416">
        <v>0</v>
      </c>
      <c r="AK15" s="416">
        <v>0</v>
      </c>
      <c r="AL15" s="416">
        <v>0</v>
      </c>
      <c r="AM15" s="416">
        <v>0</v>
      </c>
      <c r="AN15" s="416">
        <v>0</v>
      </c>
      <c r="AO15" s="416">
        <v>0</v>
      </c>
      <c r="AP15" s="416">
        <v>0</v>
      </c>
      <c r="AQ15" s="416">
        <v>0</v>
      </c>
      <c r="AR15" s="416">
        <v>0</v>
      </c>
      <c r="AS15" s="416">
        <v>0</v>
      </c>
      <c r="AT15" s="416">
        <v>0</v>
      </c>
      <c r="AU15" s="416">
        <v>0</v>
      </c>
      <c r="AV15" s="416">
        <v>0</v>
      </c>
      <c r="AW15" s="416">
        <v>0</v>
      </c>
      <c r="AX15" s="416">
        <v>0</v>
      </c>
      <c r="AY15" s="416">
        <v>0</v>
      </c>
      <c r="AZ15" s="417">
        <f t="shared" si="0"/>
        <v>0</v>
      </c>
    </row>
    <row r="16" spans="1:52" s="414" customFormat="1" ht="11.25" x14ac:dyDescent="0.2">
      <c r="A16" s="620"/>
      <c r="B16" s="415" t="s">
        <v>661</v>
      </c>
      <c r="C16" s="415" t="s">
        <v>660</v>
      </c>
      <c r="D16" s="436"/>
      <c r="E16" s="416"/>
      <c r="F16" s="416"/>
      <c r="G16" s="416">
        <v>0</v>
      </c>
      <c r="H16" s="416">
        <v>0</v>
      </c>
      <c r="I16" s="449">
        <v>0</v>
      </c>
      <c r="J16" s="416">
        <v>0</v>
      </c>
      <c r="K16" s="416">
        <v>0</v>
      </c>
      <c r="L16" s="416">
        <v>0</v>
      </c>
      <c r="M16" s="416">
        <v>0</v>
      </c>
      <c r="N16" s="416">
        <v>0</v>
      </c>
      <c r="O16" s="416">
        <v>0</v>
      </c>
      <c r="P16" s="449">
        <v>0</v>
      </c>
      <c r="Q16" s="416">
        <v>0</v>
      </c>
      <c r="R16" s="416">
        <v>0</v>
      </c>
      <c r="S16" s="416">
        <v>0</v>
      </c>
      <c r="T16" s="416">
        <v>0</v>
      </c>
      <c r="U16" s="416">
        <v>0</v>
      </c>
      <c r="V16" s="416">
        <v>0</v>
      </c>
      <c r="W16" s="416">
        <v>0</v>
      </c>
      <c r="X16" s="416">
        <v>0</v>
      </c>
      <c r="Y16" s="416">
        <v>0</v>
      </c>
      <c r="Z16" s="416">
        <v>0</v>
      </c>
      <c r="AA16" s="416">
        <v>0</v>
      </c>
      <c r="AB16" s="416">
        <v>0</v>
      </c>
      <c r="AC16" s="416">
        <v>0</v>
      </c>
      <c r="AD16" s="416">
        <v>0</v>
      </c>
      <c r="AE16" s="416">
        <v>0</v>
      </c>
      <c r="AF16" s="416">
        <v>0</v>
      </c>
      <c r="AG16" s="416">
        <v>0</v>
      </c>
      <c r="AH16" s="416">
        <v>0</v>
      </c>
      <c r="AI16" s="416">
        <v>0</v>
      </c>
      <c r="AJ16" s="416">
        <v>0</v>
      </c>
      <c r="AK16" s="416">
        <v>0</v>
      </c>
      <c r="AL16" s="416">
        <v>0</v>
      </c>
      <c r="AM16" s="416">
        <v>0</v>
      </c>
      <c r="AN16" s="416">
        <v>0</v>
      </c>
      <c r="AO16" s="416">
        <v>0</v>
      </c>
      <c r="AP16" s="416">
        <v>0</v>
      </c>
      <c r="AQ16" s="416">
        <v>0</v>
      </c>
      <c r="AR16" s="416">
        <v>0</v>
      </c>
      <c r="AS16" s="416">
        <v>0</v>
      </c>
      <c r="AT16" s="416">
        <v>0</v>
      </c>
      <c r="AU16" s="416">
        <v>0</v>
      </c>
      <c r="AV16" s="416">
        <v>0</v>
      </c>
      <c r="AW16" s="416">
        <v>0</v>
      </c>
      <c r="AX16" s="416">
        <v>0</v>
      </c>
      <c r="AY16" s="416">
        <v>0</v>
      </c>
      <c r="AZ16" s="417">
        <f t="shared" si="0"/>
        <v>0</v>
      </c>
    </row>
    <row r="17" spans="1:52" s="414" customFormat="1" ht="11.25" x14ac:dyDescent="0.2">
      <c r="A17" s="620"/>
      <c r="B17" s="415" t="s">
        <v>661</v>
      </c>
      <c r="C17" s="415" t="s">
        <v>662</v>
      </c>
      <c r="D17" s="436"/>
      <c r="E17" s="416"/>
      <c r="F17" s="416"/>
      <c r="G17" s="416"/>
      <c r="H17" s="416"/>
      <c r="I17" s="449"/>
      <c r="J17" s="416"/>
      <c r="K17" s="416">
        <v>0</v>
      </c>
      <c r="L17" s="416">
        <v>0</v>
      </c>
      <c r="M17" s="416">
        <v>0</v>
      </c>
      <c r="N17" s="416">
        <v>0</v>
      </c>
      <c r="O17" s="416">
        <v>0</v>
      </c>
      <c r="P17" s="449">
        <v>0</v>
      </c>
      <c r="Q17" s="416">
        <v>0</v>
      </c>
      <c r="R17" s="416">
        <v>0</v>
      </c>
      <c r="S17" s="416">
        <v>0</v>
      </c>
      <c r="T17" s="416">
        <v>0</v>
      </c>
      <c r="U17" s="416">
        <v>0</v>
      </c>
      <c r="V17" s="416">
        <v>0</v>
      </c>
      <c r="W17" s="416">
        <v>0</v>
      </c>
      <c r="X17" s="416">
        <v>0</v>
      </c>
      <c r="Y17" s="416">
        <v>0</v>
      </c>
      <c r="Z17" s="416">
        <v>0</v>
      </c>
      <c r="AA17" s="416">
        <v>0</v>
      </c>
      <c r="AB17" s="416">
        <v>0</v>
      </c>
      <c r="AC17" s="416">
        <v>0</v>
      </c>
      <c r="AD17" s="416">
        <v>0</v>
      </c>
      <c r="AE17" s="416">
        <v>0</v>
      </c>
      <c r="AF17" s="416">
        <v>0</v>
      </c>
      <c r="AG17" s="416">
        <v>0</v>
      </c>
      <c r="AH17" s="416">
        <v>0</v>
      </c>
      <c r="AI17" s="416">
        <v>0</v>
      </c>
      <c r="AJ17" s="416">
        <v>0</v>
      </c>
      <c r="AK17" s="416">
        <v>0</v>
      </c>
      <c r="AL17" s="416">
        <v>0</v>
      </c>
      <c r="AM17" s="416">
        <v>0</v>
      </c>
      <c r="AN17" s="416">
        <v>0</v>
      </c>
      <c r="AO17" s="416">
        <v>0</v>
      </c>
      <c r="AP17" s="416">
        <v>0</v>
      </c>
      <c r="AQ17" s="416">
        <v>0</v>
      </c>
      <c r="AR17" s="416">
        <v>0</v>
      </c>
      <c r="AS17" s="416">
        <v>0</v>
      </c>
      <c r="AT17" s="416">
        <v>0</v>
      </c>
      <c r="AU17" s="416">
        <v>0</v>
      </c>
      <c r="AV17" s="416">
        <v>0</v>
      </c>
      <c r="AW17" s="416">
        <v>0</v>
      </c>
      <c r="AX17" s="416">
        <v>0</v>
      </c>
      <c r="AY17" s="416">
        <v>0</v>
      </c>
      <c r="AZ17" s="417">
        <f t="shared" si="0"/>
        <v>0</v>
      </c>
    </row>
    <row r="18" spans="1:52" s="414" customFormat="1" ht="11.25" x14ac:dyDescent="0.2">
      <c r="A18" s="620"/>
      <c r="B18" s="415" t="s">
        <v>452</v>
      </c>
      <c r="C18" s="415" t="s">
        <v>663</v>
      </c>
      <c r="D18" s="436"/>
      <c r="E18" s="416"/>
      <c r="F18" s="416"/>
      <c r="G18" s="416"/>
      <c r="H18" s="416"/>
      <c r="I18" s="449"/>
      <c r="J18" s="416"/>
      <c r="K18" s="416">
        <v>0</v>
      </c>
      <c r="L18" s="416">
        <v>0</v>
      </c>
      <c r="M18" s="416">
        <v>0</v>
      </c>
      <c r="N18" s="416">
        <v>0</v>
      </c>
      <c r="O18" s="416">
        <v>0</v>
      </c>
      <c r="P18" s="449">
        <v>0</v>
      </c>
      <c r="Q18" s="416">
        <v>0</v>
      </c>
      <c r="R18" s="416">
        <v>0</v>
      </c>
      <c r="S18" s="416">
        <v>0</v>
      </c>
      <c r="T18" s="416">
        <v>0</v>
      </c>
      <c r="U18" s="416">
        <v>0</v>
      </c>
      <c r="V18" s="416">
        <v>0</v>
      </c>
      <c r="W18" s="416">
        <v>0</v>
      </c>
      <c r="X18" s="416">
        <v>0</v>
      </c>
      <c r="Y18" s="416">
        <v>0</v>
      </c>
      <c r="Z18" s="416">
        <v>0</v>
      </c>
      <c r="AA18" s="416">
        <v>0</v>
      </c>
      <c r="AB18" s="416">
        <v>0</v>
      </c>
      <c r="AC18" s="416">
        <v>0</v>
      </c>
      <c r="AD18" s="416">
        <v>0</v>
      </c>
      <c r="AE18" s="416">
        <v>0</v>
      </c>
      <c r="AF18" s="416">
        <v>0</v>
      </c>
      <c r="AG18" s="416">
        <v>0</v>
      </c>
      <c r="AH18" s="416">
        <v>0</v>
      </c>
      <c r="AI18" s="416">
        <v>0</v>
      </c>
      <c r="AJ18" s="416">
        <v>0</v>
      </c>
      <c r="AK18" s="416">
        <v>0</v>
      </c>
      <c r="AL18" s="416">
        <v>0</v>
      </c>
      <c r="AM18" s="416">
        <v>0</v>
      </c>
      <c r="AN18" s="416">
        <v>0</v>
      </c>
      <c r="AO18" s="416">
        <v>0</v>
      </c>
      <c r="AP18" s="416">
        <v>0</v>
      </c>
      <c r="AQ18" s="416">
        <v>0</v>
      </c>
      <c r="AR18" s="416">
        <v>0</v>
      </c>
      <c r="AS18" s="416">
        <v>0</v>
      </c>
      <c r="AT18" s="416">
        <v>0</v>
      </c>
      <c r="AU18" s="416">
        <v>0</v>
      </c>
      <c r="AV18" s="416">
        <v>0</v>
      </c>
      <c r="AW18" s="416">
        <v>0</v>
      </c>
      <c r="AX18" s="416">
        <v>0</v>
      </c>
      <c r="AY18" s="416">
        <v>0</v>
      </c>
      <c r="AZ18" s="417">
        <f t="shared" si="0"/>
        <v>0</v>
      </c>
    </row>
    <row r="19" spans="1:52" s="414" customFormat="1" ht="11.25" x14ac:dyDescent="0.2">
      <c r="A19" s="620"/>
      <c r="B19" s="415" t="s">
        <v>536</v>
      </c>
      <c r="C19" s="415" t="s">
        <v>664</v>
      </c>
      <c r="D19" s="436"/>
      <c r="E19" s="416"/>
      <c r="F19" s="416"/>
      <c r="G19" s="416">
        <v>0</v>
      </c>
      <c r="H19" s="416">
        <v>0</v>
      </c>
      <c r="I19" s="449">
        <v>0</v>
      </c>
      <c r="J19" s="416">
        <v>0</v>
      </c>
      <c r="K19" s="416">
        <v>0</v>
      </c>
      <c r="L19" s="416">
        <v>0</v>
      </c>
      <c r="M19" s="416">
        <v>0</v>
      </c>
      <c r="N19" s="416">
        <v>0</v>
      </c>
      <c r="O19" s="416">
        <v>0</v>
      </c>
      <c r="P19" s="449">
        <v>0</v>
      </c>
      <c r="Q19" s="416">
        <v>0</v>
      </c>
      <c r="R19" s="416">
        <v>0</v>
      </c>
      <c r="S19" s="416">
        <v>0</v>
      </c>
      <c r="T19" s="416">
        <v>0</v>
      </c>
      <c r="U19" s="416">
        <v>0</v>
      </c>
      <c r="V19" s="416">
        <v>0</v>
      </c>
      <c r="W19" s="416">
        <v>0</v>
      </c>
      <c r="X19" s="416">
        <v>0</v>
      </c>
      <c r="Y19" s="416">
        <v>0</v>
      </c>
      <c r="Z19" s="416">
        <v>0</v>
      </c>
      <c r="AA19" s="416">
        <v>0</v>
      </c>
      <c r="AB19" s="416">
        <v>0</v>
      </c>
      <c r="AC19" s="416">
        <v>0</v>
      </c>
      <c r="AD19" s="416">
        <v>0</v>
      </c>
      <c r="AE19" s="416">
        <v>0</v>
      </c>
      <c r="AF19" s="416">
        <v>0</v>
      </c>
      <c r="AG19" s="416">
        <v>0</v>
      </c>
      <c r="AH19" s="416">
        <v>0</v>
      </c>
      <c r="AI19" s="416">
        <v>0</v>
      </c>
      <c r="AJ19" s="416">
        <v>0</v>
      </c>
      <c r="AK19" s="416">
        <v>0</v>
      </c>
      <c r="AL19" s="416">
        <v>0</v>
      </c>
      <c r="AM19" s="416">
        <v>0</v>
      </c>
      <c r="AN19" s="416">
        <v>0</v>
      </c>
      <c r="AO19" s="416">
        <v>0</v>
      </c>
      <c r="AP19" s="416">
        <v>0</v>
      </c>
      <c r="AQ19" s="416">
        <v>0</v>
      </c>
      <c r="AR19" s="416">
        <v>2632206</v>
      </c>
      <c r="AS19" s="416">
        <v>0</v>
      </c>
      <c r="AT19" s="416">
        <v>0</v>
      </c>
      <c r="AU19" s="416">
        <v>0</v>
      </c>
      <c r="AV19" s="416">
        <v>0</v>
      </c>
      <c r="AW19" s="416">
        <v>0</v>
      </c>
      <c r="AX19" s="416">
        <v>0</v>
      </c>
      <c r="AY19" s="416">
        <v>0</v>
      </c>
      <c r="AZ19" s="417">
        <f t="shared" si="0"/>
        <v>2632206</v>
      </c>
    </row>
    <row r="20" spans="1:52" s="414" customFormat="1" ht="11.25" x14ac:dyDescent="0.2">
      <c r="A20" s="620"/>
      <c r="B20" s="415" t="s">
        <v>593</v>
      </c>
      <c r="C20" s="415" t="s">
        <v>665</v>
      </c>
      <c r="D20" s="436"/>
      <c r="E20" s="416"/>
      <c r="F20" s="416"/>
      <c r="G20" s="416"/>
      <c r="H20" s="416"/>
      <c r="I20" s="449"/>
      <c r="J20" s="416"/>
      <c r="K20" s="416">
        <v>0</v>
      </c>
      <c r="L20" s="416">
        <v>0</v>
      </c>
      <c r="M20" s="416">
        <v>0</v>
      </c>
      <c r="N20" s="416">
        <v>0</v>
      </c>
      <c r="O20" s="416">
        <v>0</v>
      </c>
      <c r="P20" s="449">
        <v>0</v>
      </c>
      <c r="Q20" s="416">
        <v>0</v>
      </c>
      <c r="R20" s="416">
        <v>0</v>
      </c>
      <c r="S20" s="416">
        <v>0</v>
      </c>
      <c r="T20" s="416">
        <v>0</v>
      </c>
      <c r="U20" s="416">
        <v>0</v>
      </c>
      <c r="V20" s="416">
        <v>0</v>
      </c>
      <c r="W20" s="416">
        <v>0</v>
      </c>
      <c r="X20" s="416">
        <v>0</v>
      </c>
      <c r="Y20" s="416">
        <v>0</v>
      </c>
      <c r="Z20" s="416">
        <v>0</v>
      </c>
      <c r="AA20" s="416">
        <v>0</v>
      </c>
      <c r="AB20" s="416">
        <v>0</v>
      </c>
      <c r="AC20" s="416">
        <v>0</v>
      </c>
      <c r="AD20" s="416">
        <v>0</v>
      </c>
      <c r="AE20" s="416">
        <v>0</v>
      </c>
      <c r="AF20" s="416">
        <v>0</v>
      </c>
      <c r="AG20" s="416">
        <v>0</v>
      </c>
      <c r="AH20" s="416">
        <v>0</v>
      </c>
      <c r="AI20" s="416">
        <v>0</v>
      </c>
      <c r="AJ20" s="416">
        <v>0</v>
      </c>
      <c r="AK20" s="416">
        <v>0</v>
      </c>
      <c r="AL20" s="416">
        <v>0</v>
      </c>
      <c r="AM20" s="416">
        <v>0</v>
      </c>
      <c r="AN20" s="416">
        <v>0</v>
      </c>
      <c r="AO20" s="416">
        <v>0</v>
      </c>
      <c r="AP20" s="416">
        <v>0</v>
      </c>
      <c r="AQ20" s="416">
        <v>0</v>
      </c>
      <c r="AR20" s="416">
        <v>0</v>
      </c>
      <c r="AS20" s="416">
        <v>0</v>
      </c>
      <c r="AT20" s="416">
        <v>0</v>
      </c>
      <c r="AU20" s="416">
        <v>0</v>
      </c>
      <c r="AV20" s="416">
        <v>0</v>
      </c>
      <c r="AW20" s="416">
        <v>0</v>
      </c>
      <c r="AX20" s="416">
        <v>0</v>
      </c>
      <c r="AY20" s="416">
        <v>0</v>
      </c>
      <c r="AZ20" s="417">
        <f t="shared" si="0"/>
        <v>0</v>
      </c>
    </row>
    <row r="21" spans="1:52" s="414" customFormat="1" ht="11.25" x14ac:dyDescent="0.2">
      <c r="A21" s="620"/>
      <c r="B21" s="415" t="s">
        <v>879</v>
      </c>
      <c r="C21" s="415" t="s">
        <v>666</v>
      </c>
      <c r="D21" s="436"/>
      <c r="E21" s="416"/>
      <c r="F21" s="416"/>
      <c r="G21" s="416"/>
      <c r="H21" s="416"/>
      <c r="I21" s="449"/>
      <c r="J21" s="416"/>
      <c r="K21" s="416">
        <v>0</v>
      </c>
      <c r="L21" s="416">
        <v>0</v>
      </c>
      <c r="M21" s="416">
        <v>0</v>
      </c>
      <c r="N21" s="416">
        <v>0</v>
      </c>
      <c r="O21" s="416">
        <v>0</v>
      </c>
      <c r="P21" s="449">
        <v>0</v>
      </c>
      <c r="Q21" s="416">
        <v>0</v>
      </c>
      <c r="R21" s="416">
        <v>0</v>
      </c>
      <c r="S21" s="416">
        <v>0</v>
      </c>
      <c r="T21" s="416">
        <v>0</v>
      </c>
      <c r="U21" s="416">
        <v>0</v>
      </c>
      <c r="V21" s="416">
        <v>0</v>
      </c>
      <c r="W21" s="416">
        <v>0</v>
      </c>
      <c r="X21" s="416">
        <v>0</v>
      </c>
      <c r="Y21" s="416">
        <v>0</v>
      </c>
      <c r="Z21" s="416">
        <v>0</v>
      </c>
      <c r="AA21" s="416">
        <v>0</v>
      </c>
      <c r="AB21" s="416">
        <v>0</v>
      </c>
      <c r="AC21" s="416">
        <v>0</v>
      </c>
      <c r="AD21" s="416">
        <v>0</v>
      </c>
      <c r="AE21" s="416">
        <v>0</v>
      </c>
      <c r="AF21" s="416">
        <v>0</v>
      </c>
      <c r="AG21" s="416">
        <v>0</v>
      </c>
      <c r="AH21" s="416">
        <v>0</v>
      </c>
      <c r="AI21" s="416">
        <v>0</v>
      </c>
      <c r="AJ21" s="416">
        <v>0</v>
      </c>
      <c r="AK21" s="416">
        <v>0</v>
      </c>
      <c r="AL21" s="416">
        <v>0</v>
      </c>
      <c r="AM21" s="416">
        <v>0</v>
      </c>
      <c r="AN21" s="416">
        <v>0</v>
      </c>
      <c r="AO21" s="416">
        <v>0</v>
      </c>
      <c r="AP21" s="416">
        <v>0</v>
      </c>
      <c r="AQ21" s="416">
        <v>0</v>
      </c>
      <c r="AR21" s="416">
        <v>0</v>
      </c>
      <c r="AS21" s="416">
        <v>0</v>
      </c>
      <c r="AT21" s="416">
        <v>0</v>
      </c>
      <c r="AU21" s="416">
        <v>0</v>
      </c>
      <c r="AV21" s="416">
        <v>0</v>
      </c>
      <c r="AW21" s="416">
        <v>0</v>
      </c>
      <c r="AX21" s="416">
        <v>0</v>
      </c>
      <c r="AY21" s="416">
        <v>0</v>
      </c>
      <c r="AZ21" s="417">
        <f t="shared" si="0"/>
        <v>0</v>
      </c>
    </row>
    <row r="22" spans="1:52" s="414" customFormat="1" ht="11.25" x14ac:dyDescent="0.2">
      <c r="A22" s="620"/>
      <c r="B22" s="415" t="s">
        <v>596</v>
      </c>
      <c r="C22" s="415" t="s">
        <v>667</v>
      </c>
      <c r="D22" s="436"/>
      <c r="E22" s="416"/>
      <c r="F22" s="416"/>
      <c r="G22" s="416"/>
      <c r="H22" s="416"/>
      <c r="I22" s="449"/>
      <c r="J22" s="416"/>
      <c r="K22" s="416">
        <v>0</v>
      </c>
      <c r="L22" s="416">
        <v>0</v>
      </c>
      <c r="M22" s="416">
        <v>0</v>
      </c>
      <c r="N22" s="416">
        <v>0</v>
      </c>
      <c r="O22" s="416">
        <v>0</v>
      </c>
      <c r="P22" s="449">
        <v>0</v>
      </c>
      <c r="Q22" s="416">
        <v>0</v>
      </c>
      <c r="R22" s="416">
        <v>0</v>
      </c>
      <c r="S22" s="416">
        <v>0</v>
      </c>
      <c r="T22" s="416">
        <v>0</v>
      </c>
      <c r="U22" s="416">
        <v>0</v>
      </c>
      <c r="V22" s="416">
        <v>0</v>
      </c>
      <c r="W22" s="416">
        <v>0</v>
      </c>
      <c r="X22" s="416">
        <v>0</v>
      </c>
      <c r="Y22" s="416">
        <v>0</v>
      </c>
      <c r="Z22" s="416">
        <v>0</v>
      </c>
      <c r="AA22" s="416">
        <v>0</v>
      </c>
      <c r="AB22" s="416">
        <v>0</v>
      </c>
      <c r="AC22" s="416">
        <v>0</v>
      </c>
      <c r="AD22" s="416">
        <v>0</v>
      </c>
      <c r="AE22" s="416">
        <v>0</v>
      </c>
      <c r="AF22" s="416">
        <v>0</v>
      </c>
      <c r="AG22" s="416">
        <v>0</v>
      </c>
      <c r="AH22" s="416">
        <v>0</v>
      </c>
      <c r="AI22" s="416">
        <v>0</v>
      </c>
      <c r="AJ22" s="416">
        <v>0</v>
      </c>
      <c r="AK22" s="416">
        <v>0</v>
      </c>
      <c r="AL22" s="416">
        <v>0</v>
      </c>
      <c r="AM22" s="416">
        <v>0</v>
      </c>
      <c r="AN22" s="416">
        <v>0</v>
      </c>
      <c r="AO22" s="416">
        <v>0</v>
      </c>
      <c r="AP22" s="416">
        <v>0</v>
      </c>
      <c r="AQ22" s="416">
        <v>0</v>
      </c>
      <c r="AR22" s="416">
        <f>7192142+2451357768</f>
        <v>2458549910</v>
      </c>
      <c r="AS22" s="416">
        <v>0</v>
      </c>
      <c r="AT22" s="416">
        <v>0</v>
      </c>
      <c r="AU22" s="416">
        <v>0</v>
      </c>
      <c r="AV22" s="416">
        <v>0</v>
      </c>
      <c r="AW22" s="416">
        <v>0</v>
      </c>
      <c r="AX22" s="416">
        <v>3699027232</v>
      </c>
      <c r="AY22" s="416" t="s">
        <v>21</v>
      </c>
      <c r="AZ22" s="417">
        <f t="shared" si="0"/>
        <v>6157577142</v>
      </c>
    </row>
    <row r="23" spans="1:52" s="414" customFormat="1" ht="11.25" x14ac:dyDescent="0.2">
      <c r="A23" s="620"/>
      <c r="B23" s="415" t="s">
        <v>397</v>
      </c>
      <c r="C23" s="415" t="s">
        <v>668</v>
      </c>
      <c r="D23" s="436"/>
      <c r="E23" s="416"/>
      <c r="F23" s="416"/>
      <c r="G23" s="416"/>
      <c r="H23" s="416"/>
      <c r="I23" s="449"/>
      <c r="J23" s="416"/>
      <c r="K23" s="416">
        <v>0</v>
      </c>
      <c r="L23" s="416">
        <v>0</v>
      </c>
      <c r="M23" s="416">
        <v>0</v>
      </c>
      <c r="N23" s="416">
        <v>0</v>
      </c>
      <c r="O23" s="416">
        <v>0</v>
      </c>
      <c r="P23" s="449">
        <v>0</v>
      </c>
      <c r="Q23" s="416">
        <v>0</v>
      </c>
      <c r="R23" s="416">
        <v>0</v>
      </c>
      <c r="S23" s="416">
        <v>0</v>
      </c>
      <c r="T23" s="416">
        <v>0</v>
      </c>
      <c r="U23" s="416">
        <v>0</v>
      </c>
      <c r="V23" s="416">
        <v>0</v>
      </c>
      <c r="W23" s="416">
        <v>0</v>
      </c>
      <c r="X23" s="416">
        <v>0</v>
      </c>
      <c r="Y23" s="416">
        <v>0</v>
      </c>
      <c r="Z23" s="416">
        <v>0</v>
      </c>
      <c r="AA23" s="416">
        <v>0</v>
      </c>
      <c r="AB23" s="416">
        <v>0</v>
      </c>
      <c r="AC23" s="416">
        <v>0</v>
      </c>
      <c r="AD23" s="416">
        <v>0</v>
      </c>
      <c r="AE23" s="416">
        <v>0</v>
      </c>
      <c r="AF23" s="416">
        <v>0</v>
      </c>
      <c r="AG23" s="416">
        <v>0</v>
      </c>
      <c r="AH23" s="416">
        <v>0</v>
      </c>
      <c r="AI23" s="416">
        <v>0</v>
      </c>
      <c r="AJ23" s="416">
        <v>0</v>
      </c>
      <c r="AK23" s="416">
        <v>0</v>
      </c>
      <c r="AL23" s="416">
        <v>0</v>
      </c>
      <c r="AM23" s="416">
        <v>0</v>
      </c>
      <c r="AN23" s="416">
        <v>0</v>
      </c>
      <c r="AO23" s="416">
        <v>0</v>
      </c>
      <c r="AP23" s="416">
        <v>0</v>
      </c>
      <c r="AQ23" s="416">
        <v>531745600</v>
      </c>
      <c r="AR23" s="416">
        <v>0</v>
      </c>
      <c r="AS23" s="416">
        <v>0</v>
      </c>
      <c r="AT23" s="416">
        <v>0</v>
      </c>
      <c r="AU23" s="416">
        <v>0</v>
      </c>
      <c r="AV23" s="416">
        <v>0</v>
      </c>
      <c r="AW23" s="416">
        <v>0</v>
      </c>
      <c r="AX23" s="416">
        <v>0</v>
      </c>
      <c r="AY23" s="416">
        <v>0</v>
      </c>
      <c r="AZ23" s="417">
        <f t="shared" si="0"/>
        <v>531745600</v>
      </c>
    </row>
    <row r="24" spans="1:52" s="414" customFormat="1" ht="11.25" x14ac:dyDescent="0.2">
      <c r="A24" s="620"/>
      <c r="B24" s="415" t="s">
        <v>397</v>
      </c>
      <c r="C24" s="415" t="s">
        <v>669</v>
      </c>
      <c r="D24" s="436"/>
      <c r="E24" s="416"/>
      <c r="F24" s="416"/>
      <c r="G24" s="416">
        <v>0</v>
      </c>
      <c r="H24" s="416">
        <v>0</v>
      </c>
      <c r="I24" s="449">
        <v>0</v>
      </c>
      <c r="J24" s="416">
        <v>0</v>
      </c>
      <c r="K24" s="416">
        <v>0</v>
      </c>
      <c r="L24" s="416">
        <v>0</v>
      </c>
      <c r="M24" s="416">
        <v>0</v>
      </c>
      <c r="N24" s="416">
        <v>0</v>
      </c>
      <c r="O24" s="416">
        <v>0</v>
      </c>
      <c r="P24" s="449">
        <v>0</v>
      </c>
      <c r="Q24" s="416">
        <v>0</v>
      </c>
      <c r="R24" s="416">
        <v>0</v>
      </c>
      <c r="S24" s="416">
        <v>0</v>
      </c>
      <c r="T24" s="416">
        <v>0</v>
      </c>
      <c r="U24" s="416">
        <v>0</v>
      </c>
      <c r="V24" s="416">
        <v>0</v>
      </c>
      <c r="W24" s="416">
        <v>0</v>
      </c>
      <c r="X24" s="416">
        <v>0</v>
      </c>
      <c r="Y24" s="416">
        <v>0</v>
      </c>
      <c r="Z24" s="416">
        <v>0</v>
      </c>
      <c r="AA24" s="416">
        <v>0</v>
      </c>
      <c r="AB24" s="416">
        <v>0</v>
      </c>
      <c r="AC24" s="416">
        <v>0</v>
      </c>
      <c r="AD24" s="416">
        <v>0</v>
      </c>
      <c r="AE24" s="416">
        <v>0</v>
      </c>
      <c r="AF24" s="416">
        <v>0</v>
      </c>
      <c r="AG24" s="416">
        <v>0</v>
      </c>
      <c r="AH24" s="416">
        <v>0</v>
      </c>
      <c r="AI24" s="416">
        <v>0</v>
      </c>
      <c r="AJ24" s="416">
        <v>0</v>
      </c>
      <c r="AK24" s="416">
        <v>0</v>
      </c>
      <c r="AL24" s="416">
        <v>0</v>
      </c>
      <c r="AM24" s="416">
        <v>0</v>
      </c>
      <c r="AN24" s="416">
        <v>0</v>
      </c>
      <c r="AO24" s="416">
        <v>0</v>
      </c>
      <c r="AP24" s="416">
        <v>0</v>
      </c>
      <c r="AQ24" s="416">
        <v>0</v>
      </c>
      <c r="AR24" s="416">
        <v>0</v>
      </c>
      <c r="AS24" s="416">
        <v>0</v>
      </c>
      <c r="AT24" s="416">
        <v>0</v>
      </c>
      <c r="AU24" s="416">
        <v>0</v>
      </c>
      <c r="AV24" s="416">
        <v>0</v>
      </c>
      <c r="AW24" s="416">
        <v>0</v>
      </c>
      <c r="AX24" s="416">
        <v>0</v>
      </c>
      <c r="AY24" s="416">
        <v>0</v>
      </c>
      <c r="AZ24" s="417">
        <f t="shared" si="0"/>
        <v>0</v>
      </c>
    </row>
    <row r="25" spans="1:52" s="414" customFormat="1" ht="11.25" x14ac:dyDescent="0.2">
      <c r="A25" s="620"/>
      <c r="B25" s="415" t="s">
        <v>397</v>
      </c>
      <c r="C25" s="415" t="s">
        <v>670</v>
      </c>
      <c r="D25" s="436"/>
      <c r="E25" s="416"/>
      <c r="F25" s="416"/>
      <c r="G25" s="416">
        <v>0</v>
      </c>
      <c r="H25" s="416">
        <v>0</v>
      </c>
      <c r="I25" s="449">
        <v>0</v>
      </c>
      <c r="J25" s="416">
        <v>0</v>
      </c>
      <c r="K25" s="416">
        <v>0</v>
      </c>
      <c r="L25" s="416">
        <v>0</v>
      </c>
      <c r="M25" s="416">
        <v>0</v>
      </c>
      <c r="N25" s="416">
        <v>0</v>
      </c>
      <c r="O25" s="416">
        <v>0</v>
      </c>
      <c r="P25" s="449">
        <v>0</v>
      </c>
      <c r="Q25" s="416">
        <v>0</v>
      </c>
      <c r="R25" s="416">
        <v>0</v>
      </c>
      <c r="S25" s="416">
        <v>0</v>
      </c>
      <c r="T25" s="416">
        <v>0</v>
      </c>
      <c r="U25" s="416">
        <v>0</v>
      </c>
      <c r="V25" s="416">
        <v>0</v>
      </c>
      <c r="W25" s="416">
        <v>0</v>
      </c>
      <c r="X25" s="416">
        <v>0</v>
      </c>
      <c r="Y25" s="416">
        <v>0</v>
      </c>
      <c r="Z25" s="416">
        <v>0</v>
      </c>
      <c r="AA25" s="416">
        <v>0</v>
      </c>
      <c r="AB25" s="416">
        <v>0</v>
      </c>
      <c r="AC25" s="416">
        <v>0</v>
      </c>
      <c r="AD25" s="416">
        <v>0</v>
      </c>
      <c r="AE25" s="416">
        <v>0</v>
      </c>
      <c r="AF25" s="416">
        <v>0</v>
      </c>
      <c r="AG25" s="416">
        <v>0</v>
      </c>
      <c r="AH25" s="416">
        <v>0</v>
      </c>
      <c r="AI25" s="416">
        <v>0</v>
      </c>
      <c r="AJ25" s="416">
        <v>0</v>
      </c>
      <c r="AK25" s="416">
        <v>0</v>
      </c>
      <c r="AL25" s="416">
        <v>0</v>
      </c>
      <c r="AM25" s="416">
        <v>0</v>
      </c>
      <c r="AN25" s="416">
        <v>0</v>
      </c>
      <c r="AO25" s="416">
        <v>0</v>
      </c>
      <c r="AP25" s="416">
        <v>0</v>
      </c>
      <c r="AQ25" s="416">
        <v>0</v>
      </c>
      <c r="AR25" s="416">
        <v>0</v>
      </c>
      <c r="AS25" s="416">
        <v>0</v>
      </c>
      <c r="AT25" s="416">
        <v>0</v>
      </c>
      <c r="AU25" s="416">
        <v>0</v>
      </c>
      <c r="AV25" s="416">
        <v>0</v>
      </c>
      <c r="AW25" s="416">
        <v>0</v>
      </c>
      <c r="AX25" s="416">
        <v>0</v>
      </c>
      <c r="AY25" s="416">
        <v>0</v>
      </c>
      <c r="AZ25" s="417">
        <f t="shared" si="0"/>
        <v>0</v>
      </c>
    </row>
    <row r="26" spans="1:52" s="414" customFormat="1" ht="11.25" x14ac:dyDescent="0.2">
      <c r="A26" s="620"/>
      <c r="B26" s="415" t="s">
        <v>397</v>
      </c>
      <c r="C26" s="415" t="s">
        <v>671</v>
      </c>
      <c r="D26" s="436"/>
      <c r="E26" s="416"/>
      <c r="F26" s="416"/>
      <c r="G26" s="416">
        <v>0</v>
      </c>
      <c r="H26" s="416">
        <v>0</v>
      </c>
      <c r="I26" s="449">
        <v>0</v>
      </c>
      <c r="J26" s="416">
        <v>0</v>
      </c>
      <c r="K26" s="416">
        <v>0</v>
      </c>
      <c r="L26" s="416">
        <v>0</v>
      </c>
      <c r="M26" s="416">
        <v>0</v>
      </c>
      <c r="N26" s="416">
        <v>0</v>
      </c>
      <c r="O26" s="416">
        <v>0</v>
      </c>
      <c r="P26" s="449">
        <v>0</v>
      </c>
      <c r="Q26" s="416">
        <v>0</v>
      </c>
      <c r="R26" s="416">
        <v>0</v>
      </c>
      <c r="S26" s="416">
        <v>0</v>
      </c>
      <c r="T26" s="416">
        <v>0</v>
      </c>
      <c r="U26" s="416">
        <v>0</v>
      </c>
      <c r="V26" s="416">
        <v>0</v>
      </c>
      <c r="W26" s="416">
        <v>0</v>
      </c>
      <c r="X26" s="416">
        <v>0</v>
      </c>
      <c r="Y26" s="416">
        <v>0</v>
      </c>
      <c r="Z26" s="416">
        <v>0</v>
      </c>
      <c r="AA26" s="416">
        <v>0</v>
      </c>
      <c r="AB26" s="416">
        <v>0</v>
      </c>
      <c r="AC26" s="416">
        <v>0</v>
      </c>
      <c r="AD26" s="416">
        <v>0</v>
      </c>
      <c r="AE26" s="416">
        <v>0</v>
      </c>
      <c r="AF26" s="416">
        <v>0</v>
      </c>
      <c r="AG26" s="416">
        <v>0</v>
      </c>
      <c r="AH26" s="416">
        <v>0</v>
      </c>
      <c r="AI26" s="416">
        <v>0</v>
      </c>
      <c r="AJ26" s="416">
        <v>0</v>
      </c>
      <c r="AK26" s="416">
        <v>0</v>
      </c>
      <c r="AL26" s="416">
        <v>0</v>
      </c>
      <c r="AM26" s="416">
        <v>0</v>
      </c>
      <c r="AN26" s="416">
        <v>0</v>
      </c>
      <c r="AO26" s="416">
        <v>0</v>
      </c>
      <c r="AP26" s="416">
        <v>0</v>
      </c>
      <c r="AQ26" s="416">
        <v>0</v>
      </c>
      <c r="AR26" s="416">
        <v>0</v>
      </c>
      <c r="AS26" s="416">
        <v>0</v>
      </c>
      <c r="AT26" s="416">
        <v>0</v>
      </c>
      <c r="AU26" s="416">
        <v>0</v>
      </c>
      <c r="AV26" s="416">
        <v>0</v>
      </c>
      <c r="AW26" s="416">
        <v>0</v>
      </c>
      <c r="AX26" s="416">
        <v>0</v>
      </c>
      <c r="AY26" s="416">
        <v>0</v>
      </c>
      <c r="AZ26" s="417">
        <f t="shared" si="0"/>
        <v>0</v>
      </c>
    </row>
    <row r="27" spans="1:52" s="414" customFormat="1" ht="11.25" x14ac:dyDescent="0.2">
      <c r="A27" s="620"/>
      <c r="B27" s="415" t="s">
        <v>868</v>
      </c>
      <c r="C27" s="415" t="s">
        <v>672</v>
      </c>
      <c r="D27" s="436"/>
      <c r="E27" s="416"/>
      <c r="F27" s="416"/>
      <c r="G27" s="416"/>
      <c r="H27" s="416"/>
      <c r="I27" s="449"/>
      <c r="J27" s="416"/>
      <c r="K27" s="416">
        <v>0</v>
      </c>
      <c r="L27" s="416">
        <v>0</v>
      </c>
      <c r="M27" s="416">
        <v>0</v>
      </c>
      <c r="N27" s="416">
        <v>0</v>
      </c>
      <c r="O27" s="416">
        <v>0</v>
      </c>
      <c r="P27" s="449">
        <v>0</v>
      </c>
      <c r="Q27" s="416">
        <v>0</v>
      </c>
      <c r="R27" s="416">
        <v>0</v>
      </c>
      <c r="S27" s="416">
        <v>0</v>
      </c>
      <c r="T27" s="416">
        <v>0</v>
      </c>
      <c r="U27" s="416">
        <v>0</v>
      </c>
      <c r="V27" s="416">
        <v>0</v>
      </c>
      <c r="W27" s="416">
        <v>0</v>
      </c>
      <c r="X27" s="416">
        <v>0</v>
      </c>
      <c r="Y27" s="416">
        <v>0</v>
      </c>
      <c r="Z27" s="416">
        <v>0</v>
      </c>
      <c r="AA27" s="416">
        <v>0</v>
      </c>
      <c r="AB27" s="416">
        <v>0</v>
      </c>
      <c r="AC27" s="416">
        <v>0</v>
      </c>
      <c r="AD27" s="416">
        <v>0</v>
      </c>
      <c r="AE27" s="416">
        <v>0</v>
      </c>
      <c r="AF27" s="416">
        <v>0</v>
      </c>
      <c r="AG27" s="416">
        <v>0</v>
      </c>
      <c r="AH27" s="416">
        <v>0</v>
      </c>
      <c r="AI27" s="416">
        <v>0</v>
      </c>
      <c r="AJ27" s="416">
        <v>0</v>
      </c>
      <c r="AK27" s="416">
        <v>0</v>
      </c>
      <c r="AL27" s="416">
        <v>0</v>
      </c>
      <c r="AM27" s="416">
        <v>0</v>
      </c>
      <c r="AN27" s="416">
        <v>0</v>
      </c>
      <c r="AO27" s="416">
        <v>0</v>
      </c>
      <c r="AP27" s="416">
        <v>0</v>
      </c>
      <c r="AQ27" s="416">
        <v>0</v>
      </c>
      <c r="AR27" s="416">
        <v>0</v>
      </c>
      <c r="AS27" s="416">
        <v>0</v>
      </c>
      <c r="AT27" s="416">
        <v>0</v>
      </c>
      <c r="AU27" s="416">
        <v>0</v>
      </c>
      <c r="AV27" s="416">
        <v>0</v>
      </c>
      <c r="AW27" s="416">
        <v>0</v>
      </c>
      <c r="AX27" s="416">
        <v>0</v>
      </c>
      <c r="AY27" s="416">
        <v>0</v>
      </c>
      <c r="AZ27" s="417">
        <f t="shared" si="0"/>
        <v>0</v>
      </c>
    </row>
    <row r="28" spans="1:52" s="414" customFormat="1" ht="11.25" x14ac:dyDescent="0.2">
      <c r="A28" s="620"/>
      <c r="B28" s="415" t="s">
        <v>868</v>
      </c>
      <c r="C28" s="415" t="s">
        <v>673</v>
      </c>
      <c r="D28" s="436"/>
      <c r="E28" s="416"/>
      <c r="F28" s="416"/>
      <c r="G28" s="416"/>
      <c r="H28" s="416"/>
      <c r="I28" s="449"/>
      <c r="J28" s="416"/>
      <c r="K28" s="416">
        <v>0</v>
      </c>
      <c r="L28" s="416">
        <v>0</v>
      </c>
      <c r="M28" s="416">
        <v>0</v>
      </c>
      <c r="N28" s="416">
        <v>0</v>
      </c>
      <c r="O28" s="416">
        <v>0</v>
      </c>
      <c r="P28" s="449">
        <v>0</v>
      </c>
      <c r="Q28" s="416">
        <v>0</v>
      </c>
      <c r="R28" s="416">
        <v>0</v>
      </c>
      <c r="S28" s="416">
        <v>0</v>
      </c>
      <c r="T28" s="416">
        <v>0</v>
      </c>
      <c r="U28" s="416">
        <v>0</v>
      </c>
      <c r="V28" s="416">
        <v>0</v>
      </c>
      <c r="W28" s="416">
        <v>0</v>
      </c>
      <c r="X28" s="416">
        <v>0</v>
      </c>
      <c r="Y28" s="416">
        <v>0</v>
      </c>
      <c r="Z28" s="416">
        <v>0</v>
      </c>
      <c r="AA28" s="416">
        <v>0</v>
      </c>
      <c r="AB28" s="416">
        <v>0</v>
      </c>
      <c r="AC28" s="416">
        <v>0</v>
      </c>
      <c r="AD28" s="416">
        <v>0</v>
      </c>
      <c r="AE28" s="416">
        <v>0</v>
      </c>
      <c r="AF28" s="416">
        <v>0</v>
      </c>
      <c r="AG28" s="416">
        <v>0</v>
      </c>
      <c r="AH28" s="416">
        <v>0</v>
      </c>
      <c r="AI28" s="416">
        <v>0</v>
      </c>
      <c r="AJ28" s="416">
        <v>0</v>
      </c>
      <c r="AK28" s="416">
        <v>0</v>
      </c>
      <c r="AL28" s="416">
        <v>0</v>
      </c>
      <c r="AM28" s="416">
        <v>0</v>
      </c>
      <c r="AN28" s="416">
        <v>0</v>
      </c>
      <c r="AO28" s="416">
        <v>0</v>
      </c>
      <c r="AP28" s="416">
        <v>0</v>
      </c>
      <c r="AQ28" s="416">
        <v>0</v>
      </c>
      <c r="AR28" s="416">
        <v>0</v>
      </c>
      <c r="AS28" s="416">
        <v>0</v>
      </c>
      <c r="AT28" s="416">
        <v>0</v>
      </c>
      <c r="AU28" s="416">
        <v>0</v>
      </c>
      <c r="AV28" s="416">
        <v>0</v>
      </c>
      <c r="AW28" s="416">
        <v>0</v>
      </c>
      <c r="AX28" s="416">
        <v>0</v>
      </c>
      <c r="AY28" s="416">
        <v>0</v>
      </c>
      <c r="AZ28" s="417">
        <f t="shared" si="0"/>
        <v>0</v>
      </c>
    </row>
    <row r="29" spans="1:52" s="414" customFormat="1" ht="11.25" x14ac:dyDescent="0.2">
      <c r="A29" s="620"/>
      <c r="B29" s="415" t="s">
        <v>378</v>
      </c>
      <c r="C29" s="415" t="s">
        <v>674</v>
      </c>
      <c r="D29" s="436"/>
      <c r="E29" s="416"/>
      <c r="F29" s="416"/>
      <c r="G29" s="416"/>
      <c r="H29" s="416"/>
      <c r="I29" s="449"/>
      <c r="J29" s="416"/>
      <c r="K29" s="416">
        <v>0</v>
      </c>
      <c r="L29" s="416">
        <v>0</v>
      </c>
      <c r="M29" s="416">
        <v>0</v>
      </c>
      <c r="N29" s="416">
        <v>0</v>
      </c>
      <c r="O29" s="416">
        <v>0</v>
      </c>
      <c r="P29" s="449">
        <v>0</v>
      </c>
      <c r="Q29" s="416">
        <v>0</v>
      </c>
      <c r="R29" s="416">
        <v>0</v>
      </c>
      <c r="S29" s="416">
        <v>0</v>
      </c>
      <c r="T29" s="416">
        <v>0</v>
      </c>
      <c r="U29" s="416">
        <v>0</v>
      </c>
      <c r="V29" s="416">
        <v>0</v>
      </c>
      <c r="W29" s="416">
        <v>0</v>
      </c>
      <c r="X29" s="416">
        <v>0</v>
      </c>
      <c r="Y29" s="416">
        <v>0</v>
      </c>
      <c r="Z29" s="416">
        <v>0</v>
      </c>
      <c r="AA29" s="416">
        <v>0</v>
      </c>
      <c r="AB29" s="416">
        <v>0</v>
      </c>
      <c r="AC29" s="416">
        <v>0</v>
      </c>
      <c r="AD29" s="416">
        <v>0</v>
      </c>
      <c r="AE29" s="416">
        <v>0</v>
      </c>
      <c r="AF29" s="416">
        <v>0</v>
      </c>
      <c r="AG29" s="416">
        <v>0</v>
      </c>
      <c r="AH29" s="416">
        <v>0</v>
      </c>
      <c r="AI29" s="416">
        <v>0</v>
      </c>
      <c r="AJ29" s="416">
        <v>0</v>
      </c>
      <c r="AK29" s="416">
        <v>0</v>
      </c>
      <c r="AL29" s="416">
        <v>0</v>
      </c>
      <c r="AM29" s="416">
        <v>0</v>
      </c>
      <c r="AN29" s="416">
        <v>0</v>
      </c>
      <c r="AO29" s="416">
        <v>0</v>
      </c>
      <c r="AP29" s="416">
        <v>0</v>
      </c>
      <c r="AQ29" s="416">
        <v>0</v>
      </c>
      <c r="AR29" s="416">
        <v>0</v>
      </c>
      <c r="AS29" s="416">
        <v>0</v>
      </c>
      <c r="AT29" s="416">
        <v>0</v>
      </c>
      <c r="AU29" s="416">
        <v>0</v>
      </c>
      <c r="AV29" s="416">
        <v>0</v>
      </c>
      <c r="AW29" s="416">
        <v>0</v>
      </c>
      <c r="AX29" s="416">
        <v>0</v>
      </c>
      <c r="AY29" s="416">
        <v>0</v>
      </c>
      <c r="AZ29" s="417">
        <f t="shared" si="0"/>
        <v>0</v>
      </c>
    </row>
    <row r="30" spans="1:52" s="414" customFormat="1" ht="11.25" x14ac:dyDescent="0.2">
      <c r="A30" s="620"/>
      <c r="B30" s="415" t="s">
        <v>379</v>
      </c>
      <c r="C30" s="415" t="s">
        <v>675</v>
      </c>
      <c r="D30" s="436"/>
      <c r="E30" s="416"/>
      <c r="F30" s="416"/>
      <c r="G30" s="416"/>
      <c r="H30" s="416"/>
      <c r="I30" s="449"/>
      <c r="J30" s="416"/>
      <c r="K30" s="416">
        <v>0</v>
      </c>
      <c r="L30" s="416">
        <v>0</v>
      </c>
      <c r="M30" s="416">
        <v>0</v>
      </c>
      <c r="N30" s="416">
        <v>0</v>
      </c>
      <c r="O30" s="416">
        <v>0</v>
      </c>
      <c r="P30" s="449">
        <v>0</v>
      </c>
      <c r="Q30" s="416">
        <v>0</v>
      </c>
      <c r="R30" s="416">
        <v>0</v>
      </c>
      <c r="S30" s="416">
        <v>0</v>
      </c>
      <c r="T30" s="416">
        <v>0</v>
      </c>
      <c r="U30" s="416">
        <v>0</v>
      </c>
      <c r="V30" s="416">
        <v>0</v>
      </c>
      <c r="W30" s="416">
        <v>0</v>
      </c>
      <c r="X30" s="416">
        <v>0</v>
      </c>
      <c r="Y30" s="416">
        <v>0</v>
      </c>
      <c r="Z30" s="416">
        <v>0</v>
      </c>
      <c r="AA30" s="416">
        <v>0</v>
      </c>
      <c r="AB30" s="416">
        <v>0</v>
      </c>
      <c r="AC30" s="416">
        <v>0</v>
      </c>
      <c r="AD30" s="416">
        <v>0</v>
      </c>
      <c r="AE30" s="416">
        <v>0</v>
      </c>
      <c r="AF30" s="416">
        <v>0</v>
      </c>
      <c r="AG30" s="416">
        <v>0</v>
      </c>
      <c r="AH30" s="416">
        <v>0</v>
      </c>
      <c r="AI30" s="416">
        <v>0</v>
      </c>
      <c r="AJ30" s="416">
        <v>0</v>
      </c>
      <c r="AK30" s="416">
        <v>0</v>
      </c>
      <c r="AL30" s="416">
        <v>0</v>
      </c>
      <c r="AM30" s="416">
        <v>0</v>
      </c>
      <c r="AN30" s="416">
        <v>0</v>
      </c>
      <c r="AO30" s="416">
        <v>0</v>
      </c>
      <c r="AP30" s="416">
        <v>0</v>
      </c>
      <c r="AQ30" s="416">
        <v>0</v>
      </c>
      <c r="AR30" s="416">
        <v>0</v>
      </c>
      <c r="AS30" s="416">
        <v>0</v>
      </c>
      <c r="AT30" s="416">
        <v>0</v>
      </c>
      <c r="AU30" s="416">
        <v>0</v>
      </c>
      <c r="AV30" s="416">
        <v>0</v>
      </c>
      <c r="AW30" s="416">
        <v>0</v>
      </c>
      <c r="AX30" s="416">
        <v>0</v>
      </c>
      <c r="AY30" s="416">
        <v>0</v>
      </c>
      <c r="AZ30" s="417">
        <f t="shared" si="0"/>
        <v>0</v>
      </c>
    </row>
    <row r="31" spans="1:52" s="414" customFormat="1" ht="11.25" x14ac:dyDescent="0.2">
      <c r="A31" s="620"/>
      <c r="B31" s="415" t="s">
        <v>380</v>
      </c>
      <c r="C31" s="415" t="s">
        <v>676</v>
      </c>
      <c r="D31" s="436"/>
      <c r="E31" s="416"/>
      <c r="F31" s="416"/>
      <c r="G31" s="416"/>
      <c r="H31" s="416"/>
      <c r="I31" s="449"/>
      <c r="J31" s="416"/>
      <c r="K31" s="416"/>
      <c r="L31" s="416"/>
      <c r="M31" s="416"/>
      <c r="N31" s="416"/>
      <c r="O31" s="416"/>
      <c r="P31" s="449"/>
      <c r="Q31" s="416"/>
      <c r="R31" s="416"/>
      <c r="S31" s="416"/>
      <c r="T31" s="416">
        <v>0</v>
      </c>
      <c r="U31" s="416">
        <v>0</v>
      </c>
      <c r="V31" s="416">
        <v>0</v>
      </c>
      <c r="W31" s="416">
        <v>0</v>
      </c>
      <c r="X31" s="416">
        <v>0</v>
      </c>
      <c r="Y31" s="416">
        <v>0</v>
      </c>
      <c r="Z31" s="416">
        <v>0</v>
      </c>
      <c r="AA31" s="416">
        <v>0</v>
      </c>
      <c r="AB31" s="416">
        <v>0</v>
      </c>
      <c r="AC31" s="416">
        <v>0</v>
      </c>
      <c r="AD31" s="416">
        <v>0</v>
      </c>
      <c r="AE31" s="416">
        <v>0</v>
      </c>
      <c r="AF31" s="416">
        <v>0</v>
      </c>
      <c r="AG31" s="416">
        <v>0</v>
      </c>
      <c r="AH31" s="416">
        <v>0</v>
      </c>
      <c r="AI31" s="416">
        <v>0</v>
      </c>
      <c r="AJ31" s="416">
        <v>0</v>
      </c>
      <c r="AK31" s="416">
        <v>0</v>
      </c>
      <c r="AL31" s="416">
        <v>0</v>
      </c>
      <c r="AM31" s="416">
        <v>0</v>
      </c>
      <c r="AN31" s="416">
        <v>0</v>
      </c>
      <c r="AO31" s="416">
        <v>0</v>
      </c>
      <c r="AP31" s="416">
        <v>0</v>
      </c>
      <c r="AQ31" s="416">
        <v>0</v>
      </c>
      <c r="AR31" s="416">
        <v>0</v>
      </c>
      <c r="AS31" s="416">
        <v>0</v>
      </c>
      <c r="AT31" s="416">
        <v>0</v>
      </c>
      <c r="AU31" s="416">
        <v>0</v>
      </c>
      <c r="AV31" s="416">
        <v>0</v>
      </c>
      <c r="AW31" s="416">
        <v>0</v>
      </c>
      <c r="AX31" s="416">
        <v>0</v>
      </c>
      <c r="AY31" s="416">
        <v>0</v>
      </c>
      <c r="AZ31" s="417">
        <f t="shared" si="0"/>
        <v>0</v>
      </c>
    </row>
    <row r="32" spans="1:52" s="414" customFormat="1" ht="11.25" x14ac:dyDescent="0.2">
      <c r="A32" s="620"/>
      <c r="B32" s="415" t="s">
        <v>594</v>
      </c>
      <c r="C32" s="415" t="s">
        <v>677</v>
      </c>
      <c r="D32" s="436"/>
      <c r="E32" s="416"/>
      <c r="F32" s="416"/>
      <c r="G32" s="416"/>
      <c r="H32" s="416"/>
      <c r="I32" s="449"/>
      <c r="J32" s="416"/>
      <c r="K32" s="416"/>
      <c r="L32" s="416"/>
      <c r="M32" s="416"/>
      <c r="N32" s="416"/>
      <c r="O32" s="416"/>
      <c r="P32" s="449"/>
      <c r="Q32" s="416"/>
      <c r="R32" s="416"/>
      <c r="S32" s="416"/>
      <c r="T32" s="416">
        <v>0</v>
      </c>
      <c r="U32" s="416">
        <v>0</v>
      </c>
      <c r="V32" s="416">
        <v>0</v>
      </c>
      <c r="W32" s="416">
        <v>0</v>
      </c>
      <c r="X32" s="416">
        <v>0</v>
      </c>
      <c r="Y32" s="416">
        <v>0</v>
      </c>
      <c r="Z32" s="416">
        <v>0</v>
      </c>
      <c r="AA32" s="416">
        <v>0</v>
      </c>
      <c r="AB32" s="416">
        <v>0</v>
      </c>
      <c r="AC32" s="416">
        <v>0</v>
      </c>
      <c r="AD32" s="416">
        <v>0</v>
      </c>
      <c r="AE32" s="416">
        <v>0</v>
      </c>
      <c r="AF32" s="416">
        <v>0</v>
      </c>
      <c r="AG32" s="416">
        <v>0</v>
      </c>
      <c r="AH32" s="416">
        <v>0</v>
      </c>
      <c r="AI32" s="416">
        <v>0</v>
      </c>
      <c r="AJ32" s="416">
        <v>0</v>
      </c>
      <c r="AK32" s="416">
        <v>0</v>
      </c>
      <c r="AL32" s="416">
        <v>0</v>
      </c>
      <c r="AM32" s="416">
        <v>0</v>
      </c>
      <c r="AN32" s="416">
        <v>0</v>
      </c>
      <c r="AO32" s="416">
        <v>0</v>
      </c>
      <c r="AP32" s="416">
        <v>0</v>
      </c>
      <c r="AQ32" s="416">
        <v>0</v>
      </c>
      <c r="AR32" s="416">
        <v>0</v>
      </c>
      <c r="AS32" s="416">
        <v>0</v>
      </c>
      <c r="AT32" s="416">
        <v>0</v>
      </c>
      <c r="AU32" s="416">
        <v>0</v>
      </c>
      <c r="AV32" s="416">
        <v>0</v>
      </c>
      <c r="AW32" s="416">
        <v>0</v>
      </c>
      <c r="AX32" s="416">
        <v>0</v>
      </c>
      <c r="AY32" s="416">
        <v>0</v>
      </c>
      <c r="AZ32" s="417">
        <f t="shared" si="0"/>
        <v>0</v>
      </c>
    </row>
    <row r="33" spans="1:52" s="414" customFormat="1" ht="11.25" x14ac:dyDescent="0.2">
      <c r="A33" s="620"/>
      <c r="B33" s="415" t="s">
        <v>468</v>
      </c>
      <c r="C33" s="415" t="s">
        <v>678</v>
      </c>
      <c r="D33" s="436"/>
      <c r="E33" s="416"/>
      <c r="F33" s="416"/>
      <c r="G33" s="416"/>
      <c r="H33" s="416"/>
      <c r="I33" s="449"/>
      <c r="J33" s="416"/>
      <c r="K33" s="416"/>
      <c r="L33" s="416"/>
      <c r="M33" s="416"/>
      <c r="N33" s="416"/>
      <c r="O33" s="416"/>
      <c r="P33" s="449"/>
      <c r="Q33" s="416"/>
      <c r="R33" s="416"/>
      <c r="S33" s="416"/>
      <c r="T33" s="416">
        <v>0</v>
      </c>
      <c r="U33" s="416">
        <v>0</v>
      </c>
      <c r="V33" s="416">
        <v>0</v>
      </c>
      <c r="W33" s="416">
        <v>0</v>
      </c>
      <c r="X33" s="416">
        <v>0</v>
      </c>
      <c r="Y33" s="416">
        <v>0</v>
      </c>
      <c r="Z33" s="416">
        <v>0</v>
      </c>
      <c r="AA33" s="416">
        <v>0</v>
      </c>
      <c r="AB33" s="416">
        <v>0</v>
      </c>
      <c r="AC33" s="416">
        <v>0</v>
      </c>
      <c r="AD33" s="416">
        <v>0</v>
      </c>
      <c r="AE33" s="416">
        <v>0</v>
      </c>
      <c r="AF33" s="416">
        <v>0</v>
      </c>
      <c r="AG33" s="416">
        <v>0</v>
      </c>
      <c r="AH33" s="416">
        <v>0</v>
      </c>
      <c r="AI33" s="416">
        <v>0</v>
      </c>
      <c r="AJ33" s="416">
        <v>0</v>
      </c>
      <c r="AK33" s="416">
        <v>0</v>
      </c>
      <c r="AL33" s="416">
        <v>0</v>
      </c>
      <c r="AM33" s="416">
        <v>0</v>
      </c>
      <c r="AN33" s="416">
        <v>0</v>
      </c>
      <c r="AO33" s="416">
        <v>0</v>
      </c>
      <c r="AP33" s="416">
        <v>0</v>
      </c>
      <c r="AQ33" s="416">
        <v>0</v>
      </c>
      <c r="AR33" s="416">
        <v>0</v>
      </c>
      <c r="AS33" s="416">
        <v>0</v>
      </c>
      <c r="AT33" s="416">
        <v>0</v>
      </c>
      <c r="AU33" s="416">
        <v>0</v>
      </c>
      <c r="AV33" s="416">
        <v>0</v>
      </c>
      <c r="AW33" s="416">
        <v>0</v>
      </c>
      <c r="AX33" s="416">
        <v>0</v>
      </c>
      <c r="AY33" s="416">
        <v>0</v>
      </c>
      <c r="AZ33" s="417">
        <f t="shared" si="0"/>
        <v>0</v>
      </c>
    </row>
    <row r="34" spans="1:52" s="414" customFormat="1" ht="11.25" x14ac:dyDescent="0.2">
      <c r="A34" s="620"/>
      <c r="B34" s="415" t="s">
        <v>481</v>
      </c>
      <c r="C34" s="415" t="s">
        <v>679</v>
      </c>
      <c r="D34" s="436"/>
      <c r="E34" s="416"/>
      <c r="F34" s="416"/>
      <c r="G34" s="416"/>
      <c r="H34" s="416"/>
      <c r="I34" s="449"/>
      <c r="J34" s="416"/>
      <c r="K34" s="416"/>
      <c r="L34" s="416"/>
      <c r="M34" s="416"/>
      <c r="N34" s="416"/>
      <c r="O34" s="416"/>
      <c r="P34" s="449"/>
      <c r="Q34" s="416"/>
      <c r="R34" s="416"/>
      <c r="S34" s="416"/>
      <c r="T34" s="416">
        <v>0</v>
      </c>
      <c r="U34" s="416">
        <v>0</v>
      </c>
      <c r="V34" s="416">
        <v>0</v>
      </c>
      <c r="W34" s="416">
        <v>0</v>
      </c>
      <c r="X34" s="416">
        <v>0</v>
      </c>
      <c r="Y34" s="416">
        <v>0</v>
      </c>
      <c r="Z34" s="416">
        <v>0</v>
      </c>
      <c r="AA34" s="416">
        <v>0</v>
      </c>
      <c r="AB34" s="416">
        <v>0</v>
      </c>
      <c r="AC34" s="416">
        <v>0</v>
      </c>
      <c r="AD34" s="416">
        <v>0</v>
      </c>
      <c r="AE34" s="416">
        <v>0</v>
      </c>
      <c r="AF34" s="416">
        <v>0</v>
      </c>
      <c r="AG34" s="416">
        <v>0</v>
      </c>
      <c r="AH34" s="416">
        <v>0</v>
      </c>
      <c r="AI34" s="416">
        <v>0</v>
      </c>
      <c r="AJ34" s="416">
        <v>0</v>
      </c>
      <c r="AK34" s="416">
        <v>0</v>
      </c>
      <c r="AL34" s="416">
        <v>0</v>
      </c>
      <c r="AM34" s="416">
        <v>0</v>
      </c>
      <c r="AN34" s="416">
        <v>0</v>
      </c>
      <c r="AO34" s="416">
        <v>0</v>
      </c>
      <c r="AP34" s="416">
        <v>0</v>
      </c>
      <c r="AQ34" s="416">
        <v>0</v>
      </c>
      <c r="AR34" s="416">
        <v>0</v>
      </c>
      <c r="AS34" s="416">
        <v>0</v>
      </c>
      <c r="AT34" s="416">
        <v>0</v>
      </c>
      <c r="AU34" s="416">
        <v>0</v>
      </c>
      <c r="AV34" s="416">
        <v>0</v>
      </c>
      <c r="AW34" s="416">
        <v>0</v>
      </c>
      <c r="AX34" s="416">
        <v>0</v>
      </c>
      <c r="AY34" s="416">
        <v>0</v>
      </c>
      <c r="AZ34" s="417">
        <f t="shared" si="0"/>
        <v>0</v>
      </c>
    </row>
    <row r="35" spans="1:52" s="414" customFormat="1" ht="11.25" x14ac:dyDescent="0.2">
      <c r="A35" s="620"/>
      <c r="B35" s="415" t="s">
        <v>467</v>
      </c>
      <c r="C35" s="415" t="s">
        <v>680</v>
      </c>
      <c r="D35" s="436"/>
      <c r="E35" s="416"/>
      <c r="F35" s="416"/>
      <c r="G35" s="416"/>
      <c r="H35" s="416"/>
      <c r="I35" s="449"/>
      <c r="J35" s="416"/>
      <c r="K35" s="416">
        <v>0</v>
      </c>
      <c r="L35" s="416">
        <v>0</v>
      </c>
      <c r="M35" s="416">
        <v>0</v>
      </c>
      <c r="N35" s="416">
        <v>0</v>
      </c>
      <c r="O35" s="416">
        <v>0</v>
      </c>
      <c r="P35" s="449">
        <v>0</v>
      </c>
      <c r="Q35" s="416">
        <v>0</v>
      </c>
      <c r="R35" s="416">
        <v>0</v>
      </c>
      <c r="S35" s="416">
        <v>0</v>
      </c>
      <c r="T35" s="416">
        <v>0</v>
      </c>
      <c r="U35" s="416">
        <v>0</v>
      </c>
      <c r="V35" s="416">
        <v>0</v>
      </c>
      <c r="W35" s="416">
        <v>0</v>
      </c>
      <c r="X35" s="416">
        <v>0</v>
      </c>
      <c r="Y35" s="416">
        <v>0</v>
      </c>
      <c r="Z35" s="416">
        <v>0</v>
      </c>
      <c r="AA35" s="416">
        <v>0</v>
      </c>
      <c r="AB35" s="416">
        <v>0</v>
      </c>
      <c r="AC35" s="416">
        <v>0</v>
      </c>
      <c r="AD35" s="416">
        <v>0</v>
      </c>
      <c r="AE35" s="416">
        <v>0</v>
      </c>
      <c r="AF35" s="416">
        <v>0</v>
      </c>
      <c r="AG35" s="416">
        <v>0</v>
      </c>
      <c r="AH35" s="416">
        <v>0</v>
      </c>
      <c r="AI35" s="416">
        <v>0</v>
      </c>
      <c r="AJ35" s="416">
        <v>0</v>
      </c>
      <c r="AK35" s="416">
        <v>0</v>
      </c>
      <c r="AL35" s="416">
        <v>0</v>
      </c>
      <c r="AM35" s="416">
        <v>0</v>
      </c>
      <c r="AN35" s="416">
        <v>0</v>
      </c>
      <c r="AO35" s="416">
        <v>0</v>
      </c>
      <c r="AP35" s="416">
        <v>0</v>
      </c>
      <c r="AQ35" s="416">
        <v>0</v>
      </c>
      <c r="AR35" s="416">
        <v>0</v>
      </c>
      <c r="AS35" s="416">
        <v>0</v>
      </c>
      <c r="AT35" s="416">
        <v>0</v>
      </c>
      <c r="AU35" s="416">
        <v>0</v>
      </c>
      <c r="AV35" s="416">
        <v>0</v>
      </c>
      <c r="AW35" s="416">
        <v>0</v>
      </c>
      <c r="AX35" s="416">
        <v>0</v>
      </c>
      <c r="AY35" s="416">
        <v>0</v>
      </c>
      <c r="AZ35" s="417">
        <f t="shared" si="0"/>
        <v>0</v>
      </c>
    </row>
    <row r="36" spans="1:52" s="414" customFormat="1" ht="11.25" x14ac:dyDescent="0.2">
      <c r="A36" s="620"/>
      <c r="B36" s="415" t="s">
        <v>535</v>
      </c>
      <c r="C36" s="415" t="s">
        <v>681</v>
      </c>
      <c r="D36" s="436"/>
      <c r="E36" s="416"/>
      <c r="F36" s="416"/>
      <c r="G36" s="416"/>
      <c r="H36" s="416"/>
      <c r="I36" s="449"/>
      <c r="J36" s="416"/>
      <c r="K36" s="416">
        <v>0</v>
      </c>
      <c r="L36" s="416">
        <v>0</v>
      </c>
      <c r="M36" s="416">
        <v>0</v>
      </c>
      <c r="N36" s="416">
        <v>0</v>
      </c>
      <c r="O36" s="416">
        <v>0</v>
      </c>
      <c r="P36" s="449">
        <v>0</v>
      </c>
      <c r="Q36" s="416">
        <v>0</v>
      </c>
      <c r="R36" s="416">
        <v>0</v>
      </c>
      <c r="S36" s="416">
        <v>0</v>
      </c>
      <c r="T36" s="416">
        <v>0</v>
      </c>
      <c r="U36" s="416">
        <v>0</v>
      </c>
      <c r="V36" s="416">
        <v>0</v>
      </c>
      <c r="W36" s="416">
        <v>0</v>
      </c>
      <c r="X36" s="416">
        <v>0</v>
      </c>
      <c r="Y36" s="416">
        <v>0</v>
      </c>
      <c r="Z36" s="416">
        <v>0</v>
      </c>
      <c r="AA36" s="416">
        <v>0</v>
      </c>
      <c r="AB36" s="416">
        <v>0</v>
      </c>
      <c r="AC36" s="416">
        <v>0</v>
      </c>
      <c r="AD36" s="416">
        <v>0</v>
      </c>
      <c r="AE36" s="416">
        <v>0</v>
      </c>
      <c r="AF36" s="416">
        <v>0</v>
      </c>
      <c r="AG36" s="416">
        <v>0</v>
      </c>
      <c r="AH36" s="416">
        <v>0</v>
      </c>
      <c r="AI36" s="416">
        <v>0</v>
      </c>
      <c r="AJ36" s="416">
        <v>0</v>
      </c>
      <c r="AK36" s="416">
        <v>0</v>
      </c>
      <c r="AL36" s="416">
        <v>0</v>
      </c>
      <c r="AM36" s="416">
        <v>0</v>
      </c>
      <c r="AN36" s="416">
        <v>0</v>
      </c>
      <c r="AO36" s="416">
        <v>0</v>
      </c>
      <c r="AP36" s="416">
        <v>0</v>
      </c>
      <c r="AQ36" s="416">
        <v>0</v>
      </c>
      <c r="AR36" s="416">
        <v>0</v>
      </c>
      <c r="AS36" s="416">
        <v>0</v>
      </c>
      <c r="AT36" s="416">
        <v>0</v>
      </c>
      <c r="AU36" s="416">
        <v>0</v>
      </c>
      <c r="AV36" s="416">
        <v>0</v>
      </c>
      <c r="AW36" s="416">
        <v>0</v>
      </c>
      <c r="AX36" s="416">
        <v>0</v>
      </c>
      <c r="AY36" s="416">
        <v>0</v>
      </c>
      <c r="AZ36" s="417">
        <f t="shared" si="0"/>
        <v>0</v>
      </c>
    </row>
    <row r="37" spans="1:52" s="414" customFormat="1" ht="12" customHeight="1" x14ac:dyDescent="0.2">
      <c r="A37" s="620"/>
      <c r="B37" s="415" t="s">
        <v>535</v>
      </c>
      <c r="C37" s="415" t="s">
        <v>682</v>
      </c>
      <c r="D37" s="436" t="s">
        <v>381</v>
      </c>
      <c r="E37" s="416" t="s">
        <v>381</v>
      </c>
      <c r="F37" s="416">
        <v>0</v>
      </c>
      <c r="G37" s="416">
        <v>0</v>
      </c>
      <c r="H37" s="416">
        <v>0</v>
      </c>
      <c r="I37" s="449">
        <v>0</v>
      </c>
      <c r="J37" s="416">
        <v>0</v>
      </c>
      <c r="K37" s="416">
        <v>0</v>
      </c>
      <c r="L37" s="416">
        <v>0</v>
      </c>
      <c r="M37" s="416">
        <v>0</v>
      </c>
      <c r="N37" s="416">
        <v>0</v>
      </c>
      <c r="O37" s="416">
        <v>0</v>
      </c>
      <c r="P37" s="449">
        <v>0</v>
      </c>
      <c r="Q37" s="416">
        <v>0</v>
      </c>
      <c r="R37" s="416">
        <v>0</v>
      </c>
      <c r="S37" s="416">
        <v>0</v>
      </c>
      <c r="T37" s="416">
        <v>0</v>
      </c>
      <c r="U37" s="416">
        <v>0</v>
      </c>
      <c r="V37" s="416">
        <v>0</v>
      </c>
      <c r="W37" s="416">
        <v>0</v>
      </c>
      <c r="X37" s="416">
        <v>0</v>
      </c>
      <c r="Y37" s="416">
        <v>0</v>
      </c>
      <c r="Z37" s="416">
        <v>0</v>
      </c>
      <c r="AA37" s="416">
        <v>0</v>
      </c>
      <c r="AB37" s="416">
        <v>0</v>
      </c>
      <c r="AC37" s="416">
        <v>0</v>
      </c>
      <c r="AD37" s="416">
        <v>0</v>
      </c>
      <c r="AE37" s="416">
        <v>0</v>
      </c>
      <c r="AF37" s="416">
        <v>0</v>
      </c>
      <c r="AG37" s="416">
        <v>0</v>
      </c>
      <c r="AH37" s="416">
        <v>0</v>
      </c>
      <c r="AI37" s="416">
        <v>0</v>
      </c>
      <c r="AJ37" s="416">
        <v>0</v>
      </c>
      <c r="AK37" s="416">
        <v>0</v>
      </c>
      <c r="AL37" s="416">
        <v>0</v>
      </c>
      <c r="AM37" s="416">
        <v>0</v>
      </c>
      <c r="AN37" s="416">
        <v>0</v>
      </c>
      <c r="AO37" s="416">
        <v>0</v>
      </c>
      <c r="AP37" s="416">
        <v>0</v>
      </c>
      <c r="AQ37" s="416">
        <v>0</v>
      </c>
      <c r="AR37" s="416">
        <v>0</v>
      </c>
      <c r="AS37" s="416">
        <v>0</v>
      </c>
      <c r="AT37" s="416">
        <v>0</v>
      </c>
      <c r="AU37" s="416">
        <v>0</v>
      </c>
      <c r="AV37" s="416">
        <v>0</v>
      </c>
      <c r="AW37" s="416">
        <v>0</v>
      </c>
      <c r="AX37" s="416">
        <v>0</v>
      </c>
      <c r="AY37" s="416">
        <v>0</v>
      </c>
      <c r="AZ37" s="417">
        <f t="shared" si="0"/>
        <v>0</v>
      </c>
    </row>
    <row r="38" spans="1:52" s="414" customFormat="1" ht="12" customHeight="1" x14ac:dyDescent="0.2">
      <c r="A38" s="620"/>
      <c r="B38" s="415" t="s">
        <v>891</v>
      </c>
      <c r="C38" s="415" t="s">
        <v>683</v>
      </c>
      <c r="D38" s="436"/>
      <c r="E38" s="416"/>
      <c r="F38" s="416"/>
      <c r="G38" s="416"/>
      <c r="H38" s="416"/>
      <c r="I38" s="449"/>
      <c r="J38" s="416"/>
      <c r="K38" s="416"/>
      <c r="L38" s="416"/>
      <c r="M38" s="416"/>
      <c r="N38" s="416"/>
      <c r="O38" s="416"/>
      <c r="P38" s="449"/>
      <c r="Q38" s="416"/>
      <c r="R38" s="416"/>
      <c r="S38" s="416"/>
      <c r="T38" s="416"/>
      <c r="U38" s="416"/>
      <c r="V38" s="416">
        <v>0</v>
      </c>
      <c r="W38" s="416">
        <v>0</v>
      </c>
      <c r="X38" s="416">
        <v>0</v>
      </c>
      <c r="Y38" s="416">
        <v>0</v>
      </c>
      <c r="Z38" s="416">
        <v>0</v>
      </c>
      <c r="AA38" s="416">
        <v>0</v>
      </c>
      <c r="AB38" s="416">
        <v>0</v>
      </c>
      <c r="AC38" s="416">
        <v>0</v>
      </c>
      <c r="AD38" s="416">
        <v>0</v>
      </c>
      <c r="AE38" s="416">
        <v>0</v>
      </c>
      <c r="AF38" s="416">
        <v>0</v>
      </c>
      <c r="AG38" s="416">
        <v>0</v>
      </c>
      <c r="AH38" s="416">
        <v>0</v>
      </c>
      <c r="AI38" s="416">
        <v>0</v>
      </c>
      <c r="AJ38" s="416">
        <v>0</v>
      </c>
      <c r="AK38" s="416">
        <v>0</v>
      </c>
      <c r="AL38" s="416">
        <v>0</v>
      </c>
      <c r="AM38" s="416">
        <v>0</v>
      </c>
      <c r="AN38" s="416">
        <v>0</v>
      </c>
      <c r="AO38" s="416">
        <v>0</v>
      </c>
      <c r="AP38" s="416">
        <v>0</v>
      </c>
      <c r="AQ38" s="416">
        <v>0</v>
      </c>
      <c r="AR38" s="416">
        <v>0</v>
      </c>
      <c r="AS38" s="416">
        <v>0</v>
      </c>
      <c r="AT38" s="416">
        <v>0</v>
      </c>
      <c r="AU38" s="416">
        <v>0</v>
      </c>
      <c r="AV38" s="416">
        <v>0</v>
      </c>
      <c r="AW38" s="416">
        <v>0</v>
      </c>
      <c r="AX38" s="416">
        <v>0</v>
      </c>
      <c r="AY38" s="416">
        <v>0</v>
      </c>
      <c r="AZ38" s="417">
        <f t="shared" si="0"/>
        <v>0</v>
      </c>
    </row>
    <row r="39" spans="1:52" s="414" customFormat="1" ht="12" customHeight="1" x14ac:dyDescent="0.2">
      <c r="A39" s="620"/>
      <c r="B39" s="415" t="s">
        <v>586</v>
      </c>
      <c r="C39" s="415" t="s">
        <v>684</v>
      </c>
      <c r="D39" s="436"/>
      <c r="E39" s="416"/>
      <c r="F39" s="416"/>
      <c r="G39" s="416"/>
      <c r="H39" s="416"/>
      <c r="I39" s="449"/>
      <c r="J39" s="416"/>
      <c r="K39" s="416"/>
      <c r="L39" s="416"/>
      <c r="M39" s="416"/>
      <c r="N39" s="416"/>
      <c r="O39" s="416"/>
      <c r="P39" s="449"/>
      <c r="Q39" s="416"/>
      <c r="R39" s="416"/>
      <c r="S39" s="416"/>
      <c r="T39" s="416">
        <v>0</v>
      </c>
      <c r="U39" s="416">
        <v>0</v>
      </c>
      <c r="V39" s="416">
        <v>0</v>
      </c>
      <c r="W39" s="416">
        <v>0</v>
      </c>
      <c r="X39" s="416">
        <v>0</v>
      </c>
      <c r="Y39" s="416">
        <v>0</v>
      </c>
      <c r="Z39" s="416">
        <v>0</v>
      </c>
      <c r="AA39" s="416">
        <v>0</v>
      </c>
      <c r="AB39" s="416">
        <v>0</v>
      </c>
      <c r="AC39" s="416">
        <v>0</v>
      </c>
      <c r="AD39" s="416">
        <v>0</v>
      </c>
      <c r="AE39" s="416">
        <v>0</v>
      </c>
      <c r="AF39" s="416">
        <v>0</v>
      </c>
      <c r="AG39" s="416">
        <v>0</v>
      </c>
      <c r="AH39" s="416">
        <v>0</v>
      </c>
      <c r="AI39" s="416">
        <v>0</v>
      </c>
      <c r="AJ39" s="416">
        <v>0</v>
      </c>
      <c r="AK39" s="416">
        <v>0</v>
      </c>
      <c r="AL39" s="416">
        <v>0</v>
      </c>
      <c r="AM39" s="416">
        <v>0</v>
      </c>
      <c r="AN39" s="416">
        <v>0</v>
      </c>
      <c r="AO39" s="416">
        <v>0</v>
      </c>
      <c r="AP39" s="416">
        <v>0</v>
      </c>
      <c r="AQ39" s="416">
        <v>748532603</v>
      </c>
      <c r="AR39" s="416">
        <v>0</v>
      </c>
      <c r="AS39" s="416">
        <v>0</v>
      </c>
      <c r="AT39" s="416">
        <v>0</v>
      </c>
      <c r="AU39" s="416">
        <v>0</v>
      </c>
      <c r="AV39" s="416">
        <v>0</v>
      </c>
      <c r="AW39" s="416">
        <v>0</v>
      </c>
      <c r="AX39" s="416">
        <v>0</v>
      </c>
      <c r="AY39" s="416">
        <v>0</v>
      </c>
      <c r="AZ39" s="417">
        <f t="shared" si="0"/>
        <v>748532603</v>
      </c>
    </row>
    <row r="40" spans="1:52" s="414" customFormat="1" ht="11.25" x14ac:dyDescent="0.2">
      <c r="A40" s="620"/>
      <c r="B40" s="415" t="s">
        <v>892</v>
      </c>
      <c r="C40" s="415" t="s">
        <v>685</v>
      </c>
      <c r="D40" s="436"/>
      <c r="E40" s="416"/>
      <c r="F40" s="416"/>
      <c r="G40" s="416"/>
      <c r="H40" s="416"/>
      <c r="I40" s="449"/>
      <c r="J40" s="416"/>
      <c r="K40" s="416">
        <v>0</v>
      </c>
      <c r="L40" s="416">
        <v>0</v>
      </c>
      <c r="M40" s="416">
        <v>0</v>
      </c>
      <c r="N40" s="416">
        <v>0</v>
      </c>
      <c r="O40" s="416">
        <v>0</v>
      </c>
      <c r="P40" s="449">
        <v>0</v>
      </c>
      <c r="Q40" s="416">
        <v>0</v>
      </c>
      <c r="R40" s="416">
        <v>0</v>
      </c>
      <c r="S40" s="416">
        <v>0</v>
      </c>
      <c r="T40" s="416">
        <v>0</v>
      </c>
      <c r="U40" s="416">
        <v>0</v>
      </c>
      <c r="V40" s="416">
        <v>0</v>
      </c>
      <c r="W40" s="416">
        <v>0</v>
      </c>
      <c r="X40" s="416">
        <v>0</v>
      </c>
      <c r="Y40" s="416">
        <v>0</v>
      </c>
      <c r="Z40" s="416">
        <v>0</v>
      </c>
      <c r="AA40" s="416">
        <v>0</v>
      </c>
      <c r="AB40" s="416">
        <v>0</v>
      </c>
      <c r="AC40" s="416">
        <v>0</v>
      </c>
      <c r="AD40" s="416">
        <v>0</v>
      </c>
      <c r="AE40" s="416">
        <v>0</v>
      </c>
      <c r="AF40" s="416">
        <v>0</v>
      </c>
      <c r="AG40" s="416">
        <v>0</v>
      </c>
      <c r="AH40" s="416">
        <v>0</v>
      </c>
      <c r="AI40" s="416">
        <v>0</v>
      </c>
      <c r="AJ40" s="416">
        <v>0</v>
      </c>
      <c r="AK40" s="416">
        <v>0</v>
      </c>
      <c r="AL40" s="416">
        <v>0</v>
      </c>
      <c r="AM40" s="416">
        <v>0</v>
      </c>
      <c r="AN40" s="416">
        <v>0</v>
      </c>
      <c r="AO40" s="416">
        <v>0</v>
      </c>
      <c r="AP40" s="416">
        <v>0</v>
      </c>
      <c r="AQ40" s="416">
        <v>0</v>
      </c>
      <c r="AR40" s="416">
        <v>0</v>
      </c>
      <c r="AS40" s="416">
        <v>0</v>
      </c>
      <c r="AT40" s="416">
        <v>0</v>
      </c>
      <c r="AU40" s="416">
        <v>0</v>
      </c>
      <c r="AV40" s="416">
        <v>0</v>
      </c>
      <c r="AW40" s="416">
        <v>0</v>
      </c>
      <c r="AX40" s="416">
        <v>0</v>
      </c>
      <c r="AY40" s="416">
        <v>0</v>
      </c>
      <c r="AZ40" s="417">
        <f t="shared" si="0"/>
        <v>0</v>
      </c>
    </row>
    <row r="41" spans="1:52" s="414" customFormat="1" ht="11.25" x14ac:dyDescent="0.2">
      <c r="A41" s="620"/>
      <c r="B41" s="415" t="s">
        <v>535</v>
      </c>
      <c r="C41" s="415" t="s">
        <v>686</v>
      </c>
      <c r="D41" s="436">
        <v>0</v>
      </c>
      <c r="E41" s="416" t="s">
        <v>381</v>
      </c>
      <c r="F41" s="416" t="s">
        <v>381</v>
      </c>
      <c r="G41" s="416">
        <v>0</v>
      </c>
      <c r="H41" s="416">
        <v>0</v>
      </c>
      <c r="I41" s="449">
        <v>0</v>
      </c>
      <c r="J41" s="416">
        <v>0</v>
      </c>
      <c r="K41" s="416">
        <v>0</v>
      </c>
      <c r="L41" s="416">
        <v>0</v>
      </c>
      <c r="M41" s="416">
        <v>0</v>
      </c>
      <c r="N41" s="416">
        <v>0</v>
      </c>
      <c r="O41" s="416">
        <v>0</v>
      </c>
      <c r="P41" s="449">
        <v>0</v>
      </c>
      <c r="Q41" s="416">
        <v>0</v>
      </c>
      <c r="R41" s="416">
        <v>0</v>
      </c>
      <c r="S41" s="416">
        <v>0</v>
      </c>
      <c r="T41" s="416">
        <v>0</v>
      </c>
      <c r="U41" s="416">
        <v>0</v>
      </c>
      <c r="V41" s="416">
        <v>0</v>
      </c>
      <c r="W41" s="416">
        <v>0</v>
      </c>
      <c r="X41" s="416">
        <v>0</v>
      </c>
      <c r="Y41" s="416">
        <v>0</v>
      </c>
      <c r="Z41" s="416">
        <v>0</v>
      </c>
      <c r="AA41" s="416">
        <v>0</v>
      </c>
      <c r="AB41" s="416">
        <v>0</v>
      </c>
      <c r="AC41" s="416">
        <v>0</v>
      </c>
      <c r="AD41" s="416">
        <v>0</v>
      </c>
      <c r="AE41" s="416">
        <v>0</v>
      </c>
      <c r="AF41" s="416">
        <v>0</v>
      </c>
      <c r="AG41" s="416">
        <v>0</v>
      </c>
      <c r="AH41" s="416">
        <v>0</v>
      </c>
      <c r="AI41" s="416">
        <v>0</v>
      </c>
      <c r="AJ41" s="416">
        <v>0</v>
      </c>
      <c r="AK41" s="416">
        <v>0</v>
      </c>
      <c r="AL41" s="416">
        <v>0</v>
      </c>
      <c r="AM41" s="416">
        <v>0</v>
      </c>
      <c r="AN41" s="416">
        <v>0</v>
      </c>
      <c r="AO41" s="416">
        <v>0</v>
      </c>
      <c r="AP41" s="416">
        <v>0</v>
      </c>
      <c r="AQ41" s="416">
        <v>0</v>
      </c>
      <c r="AR41" s="416">
        <v>0</v>
      </c>
      <c r="AS41" s="416">
        <v>0</v>
      </c>
      <c r="AT41" s="416">
        <v>0</v>
      </c>
      <c r="AU41" s="416">
        <v>0</v>
      </c>
      <c r="AV41" s="416">
        <v>0</v>
      </c>
      <c r="AW41" s="416">
        <v>0</v>
      </c>
      <c r="AX41" s="416">
        <v>0</v>
      </c>
      <c r="AY41" s="416">
        <v>0</v>
      </c>
      <c r="AZ41" s="417">
        <f t="shared" si="0"/>
        <v>0</v>
      </c>
    </row>
    <row r="42" spans="1:52" s="414" customFormat="1" ht="11.25" x14ac:dyDescent="0.2">
      <c r="A42" s="620"/>
      <c r="B42" s="415" t="s">
        <v>535</v>
      </c>
      <c r="C42" s="415" t="s">
        <v>687</v>
      </c>
      <c r="D42" s="436">
        <v>0</v>
      </c>
      <c r="E42" s="416">
        <v>0</v>
      </c>
      <c r="F42" s="416">
        <v>0</v>
      </c>
      <c r="G42" s="416">
        <v>0</v>
      </c>
      <c r="H42" s="416">
        <v>0</v>
      </c>
      <c r="I42" s="449">
        <v>0</v>
      </c>
      <c r="J42" s="416">
        <v>0</v>
      </c>
      <c r="K42" s="416">
        <v>0</v>
      </c>
      <c r="L42" s="416">
        <v>0</v>
      </c>
      <c r="M42" s="416">
        <v>0</v>
      </c>
      <c r="N42" s="416">
        <v>0</v>
      </c>
      <c r="O42" s="416">
        <v>0</v>
      </c>
      <c r="P42" s="449">
        <v>0</v>
      </c>
      <c r="Q42" s="416">
        <v>0</v>
      </c>
      <c r="R42" s="416">
        <v>0</v>
      </c>
      <c r="S42" s="416">
        <v>0</v>
      </c>
      <c r="T42" s="416">
        <v>0</v>
      </c>
      <c r="U42" s="416">
        <v>0</v>
      </c>
      <c r="V42" s="416">
        <v>0</v>
      </c>
      <c r="W42" s="416">
        <v>0</v>
      </c>
      <c r="X42" s="416">
        <v>0</v>
      </c>
      <c r="Y42" s="416">
        <v>0</v>
      </c>
      <c r="Z42" s="416">
        <v>0</v>
      </c>
      <c r="AA42" s="416">
        <v>0</v>
      </c>
      <c r="AB42" s="416">
        <v>0</v>
      </c>
      <c r="AC42" s="416">
        <v>0</v>
      </c>
      <c r="AD42" s="416">
        <v>0</v>
      </c>
      <c r="AE42" s="416">
        <v>0</v>
      </c>
      <c r="AF42" s="416">
        <v>0</v>
      </c>
      <c r="AG42" s="416">
        <v>0</v>
      </c>
      <c r="AH42" s="416">
        <v>0</v>
      </c>
      <c r="AI42" s="416">
        <v>0</v>
      </c>
      <c r="AJ42" s="416">
        <v>0</v>
      </c>
      <c r="AK42" s="416">
        <v>0</v>
      </c>
      <c r="AL42" s="416">
        <v>0</v>
      </c>
      <c r="AM42" s="416">
        <v>0</v>
      </c>
      <c r="AN42" s="416">
        <v>0</v>
      </c>
      <c r="AO42" s="416">
        <v>0</v>
      </c>
      <c r="AP42" s="416">
        <v>0</v>
      </c>
      <c r="AQ42" s="416">
        <v>0</v>
      </c>
      <c r="AR42" s="416">
        <v>0</v>
      </c>
      <c r="AS42" s="416">
        <v>0</v>
      </c>
      <c r="AT42" s="416">
        <v>0</v>
      </c>
      <c r="AU42" s="416">
        <v>0</v>
      </c>
      <c r="AV42" s="416">
        <v>0</v>
      </c>
      <c r="AW42" s="416">
        <v>0</v>
      </c>
      <c r="AX42" s="416">
        <v>0</v>
      </c>
      <c r="AY42" s="416">
        <v>0</v>
      </c>
      <c r="AZ42" s="417">
        <f t="shared" si="0"/>
        <v>0</v>
      </c>
    </row>
    <row r="43" spans="1:52" s="414" customFormat="1" ht="11.25" x14ac:dyDescent="0.2">
      <c r="A43" s="620"/>
      <c r="B43" s="415" t="s">
        <v>869</v>
      </c>
      <c r="C43" s="415" t="s">
        <v>688</v>
      </c>
      <c r="D43" s="436" t="s">
        <v>381</v>
      </c>
      <c r="E43" s="416" t="s">
        <v>381</v>
      </c>
      <c r="F43" s="416">
        <v>0</v>
      </c>
      <c r="G43" s="416">
        <v>0</v>
      </c>
      <c r="H43" s="416">
        <v>0</v>
      </c>
      <c r="I43" s="449">
        <v>0</v>
      </c>
      <c r="J43" s="416">
        <v>0</v>
      </c>
      <c r="K43" s="416">
        <v>0</v>
      </c>
      <c r="L43" s="416">
        <v>0</v>
      </c>
      <c r="M43" s="416">
        <v>0</v>
      </c>
      <c r="N43" s="416">
        <v>0</v>
      </c>
      <c r="O43" s="416">
        <v>0</v>
      </c>
      <c r="P43" s="449">
        <v>0</v>
      </c>
      <c r="Q43" s="416">
        <v>0</v>
      </c>
      <c r="R43" s="416">
        <v>0</v>
      </c>
      <c r="S43" s="416">
        <v>0</v>
      </c>
      <c r="T43" s="416">
        <v>0</v>
      </c>
      <c r="U43" s="416">
        <v>0</v>
      </c>
      <c r="V43" s="416">
        <v>0</v>
      </c>
      <c r="W43" s="416">
        <v>0</v>
      </c>
      <c r="X43" s="416">
        <v>0</v>
      </c>
      <c r="Y43" s="416">
        <v>0</v>
      </c>
      <c r="Z43" s="416">
        <v>0</v>
      </c>
      <c r="AA43" s="416">
        <v>0</v>
      </c>
      <c r="AB43" s="416">
        <v>0</v>
      </c>
      <c r="AC43" s="416">
        <v>0</v>
      </c>
      <c r="AD43" s="416">
        <v>0</v>
      </c>
      <c r="AE43" s="416">
        <v>0</v>
      </c>
      <c r="AF43" s="416">
        <v>0</v>
      </c>
      <c r="AG43" s="416">
        <v>0</v>
      </c>
      <c r="AH43" s="416">
        <v>0</v>
      </c>
      <c r="AI43" s="416">
        <v>0</v>
      </c>
      <c r="AJ43" s="416">
        <v>0</v>
      </c>
      <c r="AK43" s="416">
        <v>0</v>
      </c>
      <c r="AL43" s="416">
        <v>0</v>
      </c>
      <c r="AM43" s="416">
        <v>0</v>
      </c>
      <c r="AN43" s="416">
        <v>0</v>
      </c>
      <c r="AO43" s="416">
        <v>0</v>
      </c>
      <c r="AP43" s="416">
        <v>0</v>
      </c>
      <c r="AQ43" s="416">
        <v>0</v>
      </c>
      <c r="AR43" s="416">
        <v>0</v>
      </c>
      <c r="AS43" s="416">
        <v>0</v>
      </c>
      <c r="AT43" s="416">
        <v>0</v>
      </c>
      <c r="AU43" s="416">
        <v>0</v>
      </c>
      <c r="AV43" s="416">
        <v>0</v>
      </c>
      <c r="AW43" s="416">
        <v>0</v>
      </c>
      <c r="AX43" s="416">
        <v>0</v>
      </c>
      <c r="AY43" s="416">
        <v>0</v>
      </c>
      <c r="AZ43" s="417">
        <f t="shared" si="0"/>
        <v>0</v>
      </c>
    </row>
    <row r="44" spans="1:52" s="414" customFormat="1" ht="11.25" x14ac:dyDescent="0.2">
      <c r="A44" s="500" t="s">
        <v>369</v>
      </c>
      <c r="B44" s="500" t="s">
        <v>21</v>
      </c>
      <c r="C44" s="500"/>
      <c r="D44" s="500">
        <f t="shared" ref="D44:AY44" si="1">SUBTOTAL(9,D4:D43)</f>
        <v>0</v>
      </c>
      <c r="E44" s="500">
        <f t="shared" si="1"/>
        <v>0</v>
      </c>
      <c r="F44" s="500">
        <f t="shared" si="1"/>
        <v>0</v>
      </c>
      <c r="G44" s="500">
        <f t="shared" si="1"/>
        <v>0</v>
      </c>
      <c r="H44" s="500">
        <f t="shared" si="1"/>
        <v>0</v>
      </c>
      <c r="I44" s="500">
        <f t="shared" si="1"/>
        <v>0</v>
      </c>
      <c r="J44" s="500">
        <f t="shared" si="1"/>
        <v>0</v>
      </c>
      <c r="K44" s="500">
        <f t="shared" si="1"/>
        <v>0</v>
      </c>
      <c r="L44" s="500">
        <f t="shared" si="1"/>
        <v>0</v>
      </c>
      <c r="M44" s="500">
        <f t="shared" si="1"/>
        <v>0</v>
      </c>
      <c r="N44" s="500">
        <f t="shared" si="1"/>
        <v>0</v>
      </c>
      <c r="O44" s="500">
        <f t="shared" si="1"/>
        <v>0</v>
      </c>
      <c r="P44" s="500">
        <f t="shared" si="1"/>
        <v>0</v>
      </c>
      <c r="Q44" s="500">
        <f t="shared" si="1"/>
        <v>0</v>
      </c>
      <c r="R44" s="500">
        <f t="shared" si="1"/>
        <v>0</v>
      </c>
      <c r="S44" s="500">
        <f t="shared" si="1"/>
        <v>0</v>
      </c>
      <c r="T44" s="500">
        <f t="shared" si="1"/>
        <v>0</v>
      </c>
      <c r="U44" s="500">
        <f t="shared" si="1"/>
        <v>0</v>
      </c>
      <c r="V44" s="500">
        <f t="shared" si="1"/>
        <v>0</v>
      </c>
      <c r="W44" s="500">
        <f t="shared" si="1"/>
        <v>0</v>
      </c>
      <c r="X44" s="500">
        <f t="shared" si="1"/>
        <v>0</v>
      </c>
      <c r="Y44" s="500">
        <f t="shared" si="1"/>
        <v>0</v>
      </c>
      <c r="Z44" s="500">
        <f t="shared" si="1"/>
        <v>0</v>
      </c>
      <c r="AA44" s="500">
        <f t="shared" si="1"/>
        <v>0</v>
      </c>
      <c r="AB44" s="500">
        <f t="shared" si="1"/>
        <v>0</v>
      </c>
      <c r="AC44" s="500">
        <f t="shared" si="1"/>
        <v>0</v>
      </c>
      <c r="AD44" s="500">
        <f t="shared" si="1"/>
        <v>0</v>
      </c>
      <c r="AE44" s="500">
        <f t="shared" si="1"/>
        <v>0</v>
      </c>
      <c r="AF44" s="500">
        <f t="shared" si="1"/>
        <v>0</v>
      </c>
      <c r="AG44" s="500">
        <f t="shared" si="1"/>
        <v>0</v>
      </c>
      <c r="AH44" s="500">
        <f t="shared" si="1"/>
        <v>0</v>
      </c>
      <c r="AI44" s="500">
        <f t="shared" si="1"/>
        <v>0</v>
      </c>
      <c r="AJ44" s="500">
        <f t="shared" si="1"/>
        <v>0</v>
      </c>
      <c r="AK44" s="500">
        <f t="shared" si="1"/>
        <v>0</v>
      </c>
      <c r="AL44" s="500">
        <f t="shared" si="1"/>
        <v>0</v>
      </c>
      <c r="AM44" s="500">
        <f t="shared" si="1"/>
        <v>0</v>
      </c>
      <c r="AN44" s="500">
        <f t="shared" si="1"/>
        <v>0</v>
      </c>
      <c r="AO44" s="500">
        <f t="shared" si="1"/>
        <v>0</v>
      </c>
      <c r="AP44" s="500">
        <f t="shared" si="1"/>
        <v>0</v>
      </c>
      <c r="AQ44" s="500">
        <f t="shared" si="1"/>
        <v>1280278203</v>
      </c>
      <c r="AR44" s="500">
        <f t="shared" si="1"/>
        <v>2461182119</v>
      </c>
      <c r="AS44" s="500">
        <f t="shared" si="1"/>
        <v>0</v>
      </c>
      <c r="AT44" s="500">
        <f t="shared" si="1"/>
        <v>0</v>
      </c>
      <c r="AU44" s="500">
        <f t="shared" si="1"/>
        <v>0</v>
      </c>
      <c r="AV44" s="500">
        <f t="shared" si="1"/>
        <v>0</v>
      </c>
      <c r="AW44" s="500">
        <f t="shared" si="1"/>
        <v>0</v>
      </c>
      <c r="AX44" s="500">
        <f t="shared" si="1"/>
        <v>3699027232</v>
      </c>
      <c r="AY44" s="500">
        <f t="shared" si="1"/>
        <v>0</v>
      </c>
      <c r="AZ44" s="500">
        <f>SUBTOTAL(9,AZ4:AZ43)</f>
        <v>7440487554</v>
      </c>
    </row>
    <row r="45" spans="1:52" s="414" customFormat="1" ht="11.25" x14ac:dyDescent="0.2">
      <c r="A45" s="621" t="s">
        <v>366</v>
      </c>
      <c r="B45" s="415" t="s">
        <v>468</v>
      </c>
      <c r="C45" s="415" t="s">
        <v>689</v>
      </c>
      <c r="D45" s="436">
        <v>0</v>
      </c>
      <c r="E45" s="416">
        <v>0</v>
      </c>
      <c r="F45" s="416" t="s">
        <v>381</v>
      </c>
      <c r="G45" s="416">
        <v>0</v>
      </c>
      <c r="H45" s="416">
        <v>0</v>
      </c>
      <c r="I45" s="449">
        <v>0</v>
      </c>
      <c r="J45" s="416">
        <v>0</v>
      </c>
      <c r="K45" s="416">
        <v>0</v>
      </c>
      <c r="L45" s="416">
        <v>0</v>
      </c>
      <c r="M45" s="416">
        <v>0</v>
      </c>
      <c r="N45" s="416">
        <v>0</v>
      </c>
      <c r="O45" s="416">
        <v>0</v>
      </c>
      <c r="P45" s="449">
        <v>0</v>
      </c>
      <c r="Q45" s="416">
        <v>0</v>
      </c>
      <c r="R45" s="416">
        <v>0</v>
      </c>
      <c r="S45" s="416">
        <v>0</v>
      </c>
      <c r="T45" s="416">
        <v>0</v>
      </c>
      <c r="U45" s="416">
        <v>0</v>
      </c>
      <c r="V45" s="416">
        <v>0</v>
      </c>
      <c r="W45" s="416">
        <v>0</v>
      </c>
      <c r="X45" s="416">
        <v>0</v>
      </c>
      <c r="Y45" s="416">
        <v>0</v>
      </c>
      <c r="Z45" s="416">
        <v>0</v>
      </c>
      <c r="AA45" s="416">
        <v>0</v>
      </c>
      <c r="AB45" s="416">
        <v>0</v>
      </c>
      <c r="AC45" s="416">
        <v>0</v>
      </c>
      <c r="AD45" s="416">
        <v>0</v>
      </c>
      <c r="AE45" s="416">
        <v>0</v>
      </c>
      <c r="AF45" s="416">
        <v>0</v>
      </c>
      <c r="AG45" s="416">
        <v>0</v>
      </c>
      <c r="AH45" s="416">
        <v>0</v>
      </c>
      <c r="AI45" s="416">
        <v>0</v>
      </c>
      <c r="AJ45" s="416">
        <v>0</v>
      </c>
      <c r="AK45" s="416">
        <v>0</v>
      </c>
      <c r="AL45" s="416">
        <v>0</v>
      </c>
      <c r="AM45" s="416">
        <v>0</v>
      </c>
      <c r="AN45" s="416">
        <v>0</v>
      </c>
      <c r="AO45" s="416">
        <v>0</v>
      </c>
      <c r="AP45" s="416">
        <v>0</v>
      </c>
      <c r="AQ45" s="416" t="s">
        <v>381</v>
      </c>
      <c r="AR45" s="416">
        <v>0</v>
      </c>
      <c r="AS45" s="416">
        <v>0</v>
      </c>
      <c r="AT45" s="416">
        <v>0</v>
      </c>
      <c r="AU45" s="416">
        <v>0</v>
      </c>
      <c r="AV45" s="416">
        <v>0</v>
      </c>
      <c r="AW45" s="416">
        <v>0</v>
      </c>
      <c r="AX45" s="416">
        <v>0</v>
      </c>
      <c r="AY45" s="416">
        <v>0</v>
      </c>
      <c r="AZ45" s="417">
        <f>SUM(D45:AY45)</f>
        <v>0</v>
      </c>
    </row>
    <row r="46" spans="1:52" s="414" customFormat="1" ht="11.25" x14ac:dyDescent="0.2">
      <c r="A46" s="622"/>
      <c r="B46" s="415" t="s">
        <v>470</v>
      </c>
      <c r="C46" s="415" t="s">
        <v>690</v>
      </c>
      <c r="D46" s="436"/>
      <c r="E46" s="416"/>
      <c r="F46" s="416"/>
      <c r="G46" s="416"/>
      <c r="H46" s="416"/>
      <c r="I46" s="449"/>
      <c r="J46" s="416"/>
      <c r="K46" s="416">
        <v>0</v>
      </c>
      <c r="L46" s="416">
        <v>0</v>
      </c>
      <c r="M46" s="416">
        <v>0</v>
      </c>
      <c r="N46" s="416">
        <v>0</v>
      </c>
      <c r="O46" s="416">
        <v>0</v>
      </c>
      <c r="P46" s="449">
        <v>0</v>
      </c>
      <c r="Q46" s="416">
        <v>0</v>
      </c>
      <c r="R46" s="416">
        <v>0</v>
      </c>
      <c r="S46" s="416">
        <v>0</v>
      </c>
      <c r="T46" s="416">
        <v>0</v>
      </c>
      <c r="U46" s="416">
        <v>0</v>
      </c>
      <c r="V46" s="416">
        <v>0</v>
      </c>
      <c r="W46" s="416">
        <v>0</v>
      </c>
      <c r="X46" s="416">
        <v>0</v>
      </c>
      <c r="Y46" s="416">
        <v>0</v>
      </c>
      <c r="Z46" s="416">
        <v>0</v>
      </c>
      <c r="AA46" s="416">
        <v>0</v>
      </c>
      <c r="AB46" s="416">
        <v>0</v>
      </c>
      <c r="AC46" s="416">
        <v>0</v>
      </c>
      <c r="AD46" s="416">
        <v>0</v>
      </c>
      <c r="AE46" s="416">
        <v>0</v>
      </c>
      <c r="AF46" s="416">
        <v>0</v>
      </c>
      <c r="AG46" s="416">
        <v>0</v>
      </c>
      <c r="AH46" s="416">
        <v>0</v>
      </c>
      <c r="AI46" s="416">
        <v>0</v>
      </c>
      <c r="AJ46" s="416">
        <v>0</v>
      </c>
      <c r="AK46" s="416">
        <v>0</v>
      </c>
      <c r="AL46" s="416">
        <v>0</v>
      </c>
      <c r="AM46" s="416">
        <v>0</v>
      </c>
      <c r="AN46" s="416">
        <v>0</v>
      </c>
      <c r="AO46" s="416">
        <v>0</v>
      </c>
      <c r="AP46" s="416">
        <v>0</v>
      </c>
      <c r="AQ46" s="416" t="s">
        <v>381</v>
      </c>
      <c r="AR46" s="416">
        <v>0</v>
      </c>
      <c r="AS46" s="416">
        <v>0</v>
      </c>
      <c r="AT46" s="416">
        <v>0</v>
      </c>
      <c r="AU46" s="416">
        <v>0</v>
      </c>
      <c r="AV46" s="416">
        <v>0</v>
      </c>
      <c r="AW46" s="416">
        <v>0</v>
      </c>
      <c r="AX46" s="416">
        <v>0</v>
      </c>
      <c r="AY46" s="416">
        <v>0</v>
      </c>
      <c r="AZ46" s="417">
        <f t="shared" ref="AZ46:AZ52" si="2">SUM(D46:AY46)</f>
        <v>0</v>
      </c>
    </row>
    <row r="47" spans="1:52" s="414" customFormat="1" ht="11.25" x14ac:dyDescent="0.2">
      <c r="A47" s="622"/>
      <c r="B47" s="415" t="s">
        <v>535</v>
      </c>
      <c r="C47" s="415" t="s">
        <v>691</v>
      </c>
      <c r="D47" s="436"/>
      <c r="E47" s="416"/>
      <c r="F47" s="416"/>
      <c r="G47" s="416"/>
      <c r="H47" s="416"/>
      <c r="I47" s="449"/>
      <c r="J47" s="416"/>
      <c r="K47" s="416">
        <v>0</v>
      </c>
      <c r="L47" s="416">
        <v>0</v>
      </c>
      <c r="M47" s="416">
        <v>0</v>
      </c>
      <c r="N47" s="416">
        <v>0</v>
      </c>
      <c r="O47" s="416">
        <v>0</v>
      </c>
      <c r="P47" s="449">
        <v>0</v>
      </c>
      <c r="Q47" s="416">
        <v>0</v>
      </c>
      <c r="R47" s="416">
        <v>0</v>
      </c>
      <c r="S47" s="416">
        <v>0</v>
      </c>
      <c r="T47" s="416">
        <v>0</v>
      </c>
      <c r="U47" s="416">
        <v>0</v>
      </c>
      <c r="V47" s="416">
        <v>0</v>
      </c>
      <c r="W47" s="416">
        <v>0</v>
      </c>
      <c r="X47" s="416">
        <v>0</v>
      </c>
      <c r="Y47" s="416">
        <v>0</v>
      </c>
      <c r="Z47" s="416">
        <v>0</v>
      </c>
      <c r="AA47" s="416">
        <v>0</v>
      </c>
      <c r="AB47" s="416">
        <v>0</v>
      </c>
      <c r="AC47" s="416">
        <v>0</v>
      </c>
      <c r="AD47" s="416">
        <v>0</v>
      </c>
      <c r="AE47" s="416">
        <v>0</v>
      </c>
      <c r="AF47" s="416">
        <v>0</v>
      </c>
      <c r="AG47" s="416">
        <v>0</v>
      </c>
      <c r="AH47" s="416">
        <v>0</v>
      </c>
      <c r="AI47" s="416">
        <v>0</v>
      </c>
      <c r="AJ47" s="416">
        <v>0</v>
      </c>
      <c r="AK47" s="416">
        <v>0</v>
      </c>
      <c r="AL47" s="416">
        <v>0</v>
      </c>
      <c r="AM47" s="416">
        <v>0</v>
      </c>
      <c r="AN47" s="416">
        <v>0</v>
      </c>
      <c r="AO47" s="416">
        <v>0</v>
      </c>
      <c r="AP47" s="416">
        <v>0</v>
      </c>
      <c r="AQ47" s="416">
        <v>0</v>
      </c>
      <c r="AR47" s="416">
        <v>0</v>
      </c>
      <c r="AS47" s="416">
        <v>0</v>
      </c>
      <c r="AT47" s="416">
        <v>0</v>
      </c>
      <c r="AU47" s="416">
        <v>0</v>
      </c>
      <c r="AV47" s="416">
        <v>0</v>
      </c>
      <c r="AW47" s="416">
        <v>0</v>
      </c>
      <c r="AX47" s="416">
        <v>0</v>
      </c>
      <c r="AY47" s="416">
        <v>0</v>
      </c>
      <c r="AZ47" s="417">
        <f t="shared" si="2"/>
        <v>0</v>
      </c>
    </row>
    <row r="48" spans="1:52" s="414" customFormat="1" ht="11.25" x14ac:dyDescent="0.2">
      <c r="A48" s="622"/>
      <c r="B48" s="415" t="s">
        <v>453</v>
      </c>
      <c r="C48" s="415" t="s">
        <v>692</v>
      </c>
      <c r="D48" s="436"/>
      <c r="E48" s="416"/>
      <c r="F48" s="416"/>
      <c r="G48" s="416"/>
      <c r="H48" s="416"/>
      <c r="I48" s="449"/>
      <c r="J48" s="416"/>
      <c r="K48" s="416">
        <v>0</v>
      </c>
      <c r="L48" s="416">
        <v>0</v>
      </c>
      <c r="M48" s="416">
        <v>0</v>
      </c>
      <c r="N48" s="416">
        <v>0</v>
      </c>
      <c r="O48" s="416">
        <v>0</v>
      </c>
      <c r="P48" s="449">
        <v>0</v>
      </c>
      <c r="Q48" s="416">
        <v>0</v>
      </c>
      <c r="R48" s="416">
        <v>0</v>
      </c>
      <c r="S48" s="416">
        <v>0</v>
      </c>
      <c r="T48" s="416">
        <v>0</v>
      </c>
      <c r="U48" s="416">
        <v>0</v>
      </c>
      <c r="V48" s="416">
        <v>0</v>
      </c>
      <c r="W48" s="416">
        <v>0</v>
      </c>
      <c r="X48" s="416">
        <v>0</v>
      </c>
      <c r="Y48" s="416">
        <v>0</v>
      </c>
      <c r="Z48" s="416">
        <v>0</v>
      </c>
      <c r="AA48" s="416">
        <v>0</v>
      </c>
      <c r="AB48" s="416">
        <v>0</v>
      </c>
      <c r="AC48" s="416">
        <v>0</v>
      </c>
      <c r="AD48" s="416">
        <v>0</v>
      </c>
      <c r="AE48" s="416">
        <v>0</v>
      </c>
      <c r="AF48" s="416">
        <v>0</v>
      </c>
      <c r="AG48" s="416">
        <v>0</v>
      </c>
      <c r="AH48" s="416">
        <v>0</v>
      </c>
      <c r="AI48" s="416">
        <v>0</v>
      </c>
      <c r="AJ48" s="416">
        <v>0</v>
      </c>
      <c r="AK48" s="416">
        <v>0</v>
      </c>
      <c r="AL48" s="416">
        <v>0</v>
      </c>
      <c r="AM48" s="416">
        <v>0</v>
      </c>
      <c r="AN48" s="416">
        <v>0</v>
      </c>
      <c r="AO48" s="416">
        <v>0</v>
      </c>
      <c r="AP48" s="416">
        <v>0</v>
      </c>
      <c r="AQ48" s="416" t="s">
        <v>381</v>
      </c>
      <c r="AR48" s="416">
        <v>0</v>
      </c>
      <c r="AS48" s="416">
        <v>0</v>
      </c>
      <c r="AT48" s="416">
        <v>0</v>
      </c>
      <c r="AU48" s="416">
        <v>0</v>
      </c>
      <c r="AV48" s="416">
        <v>0</v>
      </c>
      <c r="AW48" s="416">
        <v>0</v>
      </c>
      <c r="AX48" s="416">
        <v>0</v>
      </c>
      <c r="AY48" s="416">
        <v>0</v>
      </c>
      <c r="AZ48" s="417">
        <f t="shared" si="2"/>
        <v>0</v>
      </c>
    </row>
    <row r="49" spans="1:52" s="414" customFormat="1" ht="11.25" x14ac:dyDescent="0.2">
      <c r="A49" s="622"/>
      <c r="B49" s="415" t="s">
        <v>535</v>
      </c>
      <c r="C49" s="415" t="s">
        <v>693</v>
      </c>
      <c r="D49" s="436"/>
      <c r="E49" s="416"/>
      <c r="F49" s="416"/>
      <c r="G49" s="416"/>
      <c r="H49" s="416"/>
      <c r="I49" s="449"/>
      <c r="J49" s="416"/>
      <c r="K49" s="416">
        <v>0</v>
      </c>
      <c r="L49" s="416">
        <v>0</v>
      </c>
      <c r="M49" s="416">
        <v>0</v>
      </c>
      <c r="N49" s="416">
        <v>0</v>
      </c>
      <c r="O49" s="416">
        <v>0</v>
      </c>
      <c r="P49" s="449">
        <v>0</v>
      </c>
      <c r="Q49" s="416">
        <v>0</v>
      </c>
      <c r="R49" s="416">
        <v>0</v>
      </c>
      <c r="S49" s="416">
        <v>0</v>
      </c>
      <c r="T49" s="416">
        <v>0</v>
      </c>
      <c r="U49" s="416">
        <v>0</v>
      </c>
      <c r="V49" s="416">
        <v>0</v>
      </c>
      <c r="W49" s="416">
        <v>0</v>
      </c>
      <c r="X49" s="416">
        <v>0</v>
      </c>
      <c r="Y49" s="416">
        <v>0</v>
      </c>
      <c r="Z49" s="416">
        <v>0</v>
      </c>
      <c r="AA49" s="416">
        <v>0</v>
      </c>
      <c r="AB49" s="416">
        <v>0</v>
      </c>
      <c r="AC49" s="416">
        <v>0</v>
      </c>
      <c r="AD49" s="416">
        <v>0</v>
      </c>
      <c r="AE49" s="416">
        <v>0</v>
      </c>
      <c r="AF49" s="416">
        <v>0</v>
      </c>
      <c r="AG49" s="416">
        <v>0</v>
      </c>
      <c r="AH49" s="416">
        <v>0</v>
      </c>
      <c r="AI49" s="416">
        <v>0</v>
      </c>
      <c r="AJ49" s="416">
        <v>0</v>
      </c>
      <c r="AK49" s="416">
        <v>0</v>
      </c>
      <c r="AL49" s="416">
        <v>0</v>
      </c>
      <c r="AM49" s="416">
        <v>0</v>
      </c>
      <c r="AN49" s="416">
        <v>0</v>
      </c>
      <c r="AO49" s="416">
        <v>0</v>
      </c>
      <c r="AP49" s="416">
        <v>0</v>
      </c>
      <c r="AQ49" s="416">
        <v>0</v>
      </c>
      <c r="AR49" s="416">
        <v>0</v>
      </c>
      <c r="AS49" s="416">
        <v>0</v>
      </c>
      <c r="AT49" s="416">
        <v>0</v>
      </c>
      <c r="AU49" s="416">
        <v>0</v>
      </c>
      <c r="AV49" s="416">
        <v>0</v>
      </c>
      <c r="AW49" s="416">
        <v>0</v>
      </c>
      <c r="AX49" s="416">
        <v>0</v>
      </c>
      <c r="AY49" s="416">
        <v>0</v>
      </c>
      <c r="AZ49" s="417">
        <f t="shared" si="2"/>
        <v>0</v>
      </c>
    </row>
    <row r="50" spans="1:52" s="414" customFormat="1" ht="11.25" x14ac:dyDescent="0.2">
      <c r="A50" s="622"/>
      <c r="B50" s="415" t="s">
        <v>661</v>
      </c>
      <c r="C50" s="415" t="s">
        <v>694</v>
      </c>
      <c r="D50" s="436"/>
      <c r="E50" s="416"/>
      <c r="F50" s="416"/>
      <c r="G50" s="416"/>
      <c r="H50" s="416"/>
      <c r="I50" s="449"/>
      <c r="J50" s="416"/>
      <c r="K50" s="416"/>
      <c r="L50" s="416"/>
      <c r="M50" s="416"/>
      <c r="N50" s="416"/>
      <c r="O50" s="416"/>
      <c r="P50" s="449"/>
      <c r="Q50" s="416"/>
      <c r="R50" s="416"/>
      <c r="S50" s="416"/>
      <c r="T50" s="416">
        <v>0</v>
      </c>
      <c r="U50" s="416">
        <v>0</v>
      </c>
      <c r="V50" s="416">
        <v>237000000</v>
      </c>
      <c r="W50" s="416">
        <v>0</v>
      </c>
      <c r="X50" s="416">
        <v>0</v>
      </c>
      <c r="Y50" s="416">
        <v>0</v>
      </c>
      <c r="Z50" s="416">
        <v>0</v>
      </c>
      <c r="AA50" s="416">
        <v>0</v>
      </c>
      <c r="AB50" s="416">
        <v>0</v>
      </c>
      <c r="AC50" s="416">
        <v>0</v>
      </c>
      <c r="AD50" s="416">
        <v>0</v>
      </c>
      <c r="AE50" s="416">
        <v>0</v>
      </c>
      <c r="AF50" s="416">
        <v>0</v>
      </c>
      <c r="AG50" s="416">
        <v>0</v>
      </c>
      <c r="AH50" s="416">
        <v>0</v>
      </c>
      <c r="AI50" s="416">
        <v>0</v>
      </c>
      <c r="AJ50" s="416">
        <v>0</v>
      </c>
      <c r="AK50" s="416">
        <v>0</v>
      </c>
      <c r="AL50" s="416">
        <v>0</v>
      </c>
      <c r="AM50" s="416">
        <v>0</v>
      </c>
      <c r="AN50" s="416">
        <v>0</v>
      </c>
      <c r="AO50" s="416">
        <v>0</v>
      </c>
      <c r="AP50" s="416">
        <v>0</v>
      </c>
      <c r="AQ50" s="416" t="s">
        <v>381</v>
      </c>
      <c r="AR50" s="416">
        <v>0</v>
      </c>
      <c r="AS50" s="416">
        <v>0</v>
      </c>
      <c r="AT50" s="416">
        <v>0</v>
      </c>
      <c r="AU50" s="416">
        <v>0</v>
      </c>
      <c r="AV50" s="416">
        <v>0</v>
      </c>
      <c r="AW50" s="416">
        <v>0</v>
      </c>
      <c r="AX50" s="416">
        <v>0</v>
      </c>
      <c r="AY50" s="416">
        <v>0</v>
      </c>
      <c r="AZ50" s="417">
        <f t="shared" si="2"/>
        <v>237000000</v>
      </c>
    </row>
    <row r="51" spans="1:52" s="414" customFormat="1" ht="11.25" x14ac:dyDescent="0.2">
      <c r="A51" s="622"/>
      <c r="B51" s="415" t="s">
        <v>359</v>
      </c>
      <c r="C51" s="415" t="s">
        <v>695</v>
      </c>
      <c r="D51" s="436"/>
      <c r="E51" s="416"/>
      <c r="F51" s="416"/>
      <c r="G51" s="416"/>
      <c r="H51" s="416"/>
      <c r="I51" s="449"/>
      <c r="J51" s="416"/>
      <c r="K51" s="416"/>
      <c r="L51" s="416"/>
      <c r="M51" s="416"/>
      <c r="N51" s="416"/>
      <c r="O51" s="416"/>
      <c r="P51" s="449"/>
      <c r="Q51" s="416"/>
      <c r="R51" s="416"/>
      <c r="S51" s="416"/>
      <c r="T51" s="416">
        <v>0</v>
      </c>
      <c r="U51" s="416">
        <v>0</v>
      </c>
      <c r="V51" s="416">
        <v>0</v>
      </c>
      <c r="W51" s="416">
        <v>0</v>
      </c>
      <c r="X51" s="416">
        <v>0</v>
      </c>
      <c r="Y51" s="416">
        <v>0</v>
      </c>
      <c r="Z51" s="416">
        <v>0</v>
      </c>
      <c r="AA51" s="416">
        <v>0</v>
      </c>
      <c r="AB51" s="416">
        <v>0</v>
      </c>
      <c r="AC51" s="416">
        <v>0</v>
      </c>
      <c r="AD51" s="416">
        <v>0</v>
      </c>
      <c r="AE51" s="416">
        <v>0</v>
      </c>
      <c r="AF51" s="416">
        <v>0</v>
      </c>
      <c r="AG51" s="416">
        <v>0</v>
      </c>
      <c r="AH51" s="416">
        <v>0</v>
      </c>
      <c r="AI51" s="416">
        <v>0</v>
      </c>
      <c r="AJ51" s="416">
        <v>0</v>
      </c>
      <c r="AK51" s="416">
        <v>0</v>
      </c>
      <c r="AL51" s="416">
        <v>0</v>
      </c>
      <c r="AM51" s="416">
        <v>0</v>
      </c>
      <c r="AN51" s="416">
        <v>0</v>
      </c>
      <c r="AO51" s="416">
        <v>0</v>
      </c>
      <c r="AP51" s="416">
        <v>0</v>
      </c>
      <c r="AQ51" s="416" t="s">
        <v>381</v>
      </c>
      <c r="AR51" s="416">
        <v>0</v>
      </c>
      <c r="AS51" s="416">
        <v>0</v>
      </c>
      <c r="AT51" s="416">
        <v>0</v>
      </c>
      <c r="AU51" s="416">
        <v>0</v>
      </c>
      <c r="AV51" s="416">
        <v>0</v>
      </c>
      <c r="AW51" s="416">
        <v>0</v>
      </c>
      <c r="AX51" s="416">
        <v>0</v>
      </c>
      <c r="AY51" s="416">
        <v>0</v>
      </c>
      <c r="AZ51" s="417">
        <f t="shared" si="2"/>
        <v>0</v>
      </c>
    </row>
    <row r="52" spans="1:52" s="414" customFormat="1" ht="11.25" x14ac:dyDescent="0.2">
      <c r="A52" s="622"/>
      <c r="B52" s="415" t="s">
        <v>359</v>
      </c>
      <c r="C52" s="415" t="s">
        <v>696</v>
      </c>
      <c r="D52" s="436"/>
      <c r="E52" s="416"/>
      <c r="F52" s="416"/>
      <c r="G52" s="416"/>
      <c r="H52" s="416"/>
      <c r="I52" s="449"/>
      <c r="J52" s="416"/>
      <c r="K52" s="416">
        <v>0</v>
      </c>
      <c r="L52" s="416">
        <v>0</v>
      </c>
      <c r="M52" s="416">
        <v>0</v>
      </c>
      <c r="N52" s="416">
        <v>0</v>
      </c>
      <c r="O52" s="416">
        <v>0</v>
      </c>
      <c r="P52" s="449">
        <v>0</v>
      </c>
      <c r="Q52" s="416">
        <v>0</v>
      </c>
      <c r="R52" s="416">
        <v>0</v>
      </c>
      <c r="S52" s="416">
        <v>0</v>
      </c>
      <c r="T52" s="416">
        <v>0</v>
      </c>
      <c r="U52" s="416">
        <v>0</v>
      </c>
      <c r="V52" s="416">
        <v>0</v>
      </c>
      <c r="W52" s="416">
        <v>0</v>
      </c>
      <c r="X52" s="416">
        <v>0</v>
      </c>
      <c r="Y52" s="416">
        <v>0</v>
      </c>
      <c r="Z52" s="416">
        <v>0</v>
      </c>
      <c r="AA52" s="416">
        <v>0</v>
      </c>
      <c r="AB52" s="416">
        <v>0</v>
      </c>
      <c r="AC52" s="416">
        <v>0</v>
      </c>
      <c r="AD52" s="416">
        <v>0</v>
      </c>
      <c r="AE52" s="416">
        <v>0</v>
      </c>
      <c r="AF52" s="416">
        <v>0</v>
      </c>
      <c r="AG52" s="416">
        <v>0</v>
      </c>
      <c r="AH52" s="416">
        <v>0</v>
      </c>
      <c r="AI52" s="416">
        <v>0</v>
      </c>
      <c r="AJ52" s="416">
        <v>0</v>
      </c>
      <c r="AK52" s="416">
        <v>0</v>
      </c>
      <c r="AL52" s="416">
        <v>0</v>
      </c>
      <c r="AM52" s="416">
        <v>0</v>
      </c>
      <c r="AN52" s="416">
        <v>0</v>
      </c>
      <c r="AO52" s="416">
        <v>0</v>
      </c>
      <c r="AP52" s="416">
        <v>0</v>
      </c>
      <c r="AQ52" s="416" t="s">
        <v>381</v>
      </c>
      <c r="AR52" s="416">
        <v>0</v>
      </c>
      <c r="AS52" s="416">
        <v>0</v>
      </c>
      <c r="AT52" s="416">
        <v>0</v>
      </c>
      <c r="AU52" s="416">
        <v>0</v>
      </c>
      <c r="AV52" s="416">
        <v>0</v>
      </c>
      <c r="AW52" s="416">
        <v>0</v>
      </c>
      <c r="AX52" s="416">
        <v>0</v>
      </c>
      <c r="AY52" s="416">
        <v>0</v>
      </c>
      <c r="AZ52" s="417">
        <f t="shared" si="2"/>
        <v>0</v>
      </c>
    </row>
    <row r="53" spans="1:52" s="414" customFormat="1" ht="11.25" x14ac:dyDescent="0.2">
      <c r="A53" s="500" t="s">
        <v>371</v>
      </c>
      <c r="B53" s="500" t="s">
        <v>21</v>
      </c>
      <c r="C53" s="500"/>
      <c r="D53" s="500">
        <f t="shared" ref="D53:AW53" si="3">SUBTOTAL(9,D45:D52)</f>
        <v>0</v>
      </c>
      <c r="E53" s="500">
        <f t="shared" si="3"/>
        <v>0</v>
      </c>
      <c r="F53" s="500">
        <f t="shared" si="3"/>
        <v>0</v>
      </c>
      <c r="G53" s="500">
        <f t="shared" si="3"/>
        <v>0</v>
      </c>
      <c r="H53" s="500">
        <f t="shared" si="3"/>
        <v>0</v>
      </c>
      <c r="I53" s="500">
        <f t="shared" si="3"/>
        <v>0</v>
      </c>
      <c r="J53" s="500">
        <f t="shared" si="3"/>
        <v>0</v>
      </c>
      <c r="K53" s="500">
        <f t="shared" si="3"/>
        <v>0</v>
      </c>
      <c r="L53" s="500">
        <f t="shared" si="3"/>
        <v>0</v>
      </c>
      <c r="M53" s="500">
        <f t="shared" si="3"/>
        <v>0</v>
      </c>
      <c r="N53" s="500">
        <f t="shared" si="3"/>
        <v>0</v>
      </c>
      <c r="O53" s="500">
        <f t="shared" si="3"/>
        <v>0</v>
      </c>
      <c r="P53" s="500">
        <f t="shared" si="3"/>
        <v>0</v>
      </c>
      <c r="Q53" s="500">
        <f t="shared" si="3"/>
        <v>0</v>
      </c>
      <c r="R53" s="500">
        <f t="shared" si="3"/>
        <v>0</v>
      </c>
      <c r="S53" s="500">
        <f t="shared" si="3"/>
        <v>0</v>
      </c>
      <c r="T53" s="500">
        <f t="shared" si="3"/>
        <v>0</v>
      </c>
      <c r="U53" s="500">
        <f t="shared" si="3"/>
        <v>0</v>
      </c>
      <c r="V53" s="500">
        <f t="shared" si="3"/>
        <v>237000000</v>
      </c>
      <c r="W53" s="500">
        <f t="shared" si="3"/>
        <v>0</v>
      </c>
      <c r="X53" s="500">
        <f t="shared" si="3"/>
        <v>0</v>
      </c>
      <c r="Y53" s="500">
        <f t="shared" si="3"/>
        <v>0</v>
      </c>
      <c r="Z53" s="500">
        <f t="shared" si="3"/>
        <v>0</v>
      </c>
      <c r="AA53" s="500">
        <f t="shared" si="3"/>
        <v>0</v>
      </c>
      <c r="AB53" s="500">
        <f t="shared" si="3"/>
        <v>0</v>
      </c>
      <c r="AC53" s="500">
        <f t="shared" si="3"/>
        <v>0</v>
      </c>
      <c r="AD53" s="500">
        <f t="shared" si="3"/>
        <v>0</v>
      </c>
      <c r="AE53" s="500">
        <f t="shared" si="3"/>
        <v>0</v>
      </c>
      <c r="AF53" s="500">
        <f t="shared" si="3"/>
        <v>0</v>
      </c>
      <c r="AG53" s="500">
        <f t="shared" si="3"/>
        <v>0</v>
      </c>
      <c r="AH53" s="500">
        <f t="shared" si="3"/>
        <v>0</v>
      </c>
      <c r="AI53" s="500">
        <f t="shared" si="3"/>
        <v>0</v>
      </c>
      <c r="AJ53" s="500">
        <f t="shared" si="3"/>
        <v>0</v>
      </c>
      <c r="AK53" s="500">
        <f t="shared" si="3"/>
        <v>0</v>
      </c>
      <c r="AL53" s="500">
        <f t="shared" si="3"/>
        <v>0</v>
      </c>
      <c r="AM53" s="500">
        <f t="shared" si="3"/>
        <v>0</v>
      </c>
      <c r="AN53" s="500">
        <f t="shared" si="3"/>
        <v>0</v>
      </c>
      <c r="AO53" s="500">
        <f t="shared" si="3"/>
        <v>0</v>
      </c>
      <c r="AP53" s="500">
        <f t="shared" si="3"/>
        <v>0</v>
      </c>
      <c r="AQ53" s="500">
        <f t="shared" si="3"/>
        <v>0</v>
      </c>
      <c r="AR53" s="500">
        <f t="shared" si="3"/>
        <v>0</v>
      </c>
      <c r="AS53" s="500">
        <f t="shared" si="3"/>
        <v>0</v>
      </c>
      <c r="AT53" s="500">
        <f t="shared" si="3"/>
        <v>0</v>
      </c>
      <c r="AU53" s="500">
        <f t="shared" si="3"/>
        <v>0</v>
      </c>
      <c r="AV53" s="500">
        <f t="shared" si="3"/>
        <v>0</v>
      </c>
      <c r="AW53" s="500">
        <f t="shared" si="3"/>
        <v>0</v>
      </c>
      <c r="AX53" s="500">
        <f t="shared" ref="AX53:AY53" si="4">SUBTOTAL(9,AX45:AX52)</f>
        <v>0</v>
      </c>
      <c r="AY53" s="500">
        <f t="shared" si="4"/>
        <v>0</v>
      </c>
      <c r="AZ53" s="500">
        <f>SUBTOTAL(9,AZ45:AZ52)</f>
        <v>237000000</v>
      </c>
    </row>
    <row r="54" spans="1:52" s="414" customFormat="1" ht="11.25" x14ac:dyDescent="0.2">
      <c r="A54" s="623" t="s">
        <v>463</v>
      </c>
      <c r="B54" s="415" t="s">
        <v>524</v>
      </c>
      <c r="C54" s="415" t="s">
        <v>523</v>
      </c>
      <c r="D54" s="416">
        <v>0</v>
      </c>
      <c r="E54" s="416">
        <v>0</v>
      </c>
      <c r="F54" s="449">
        <v>0</v>
      </c>
      <c r="G54" s="416"/>
      <c r="H54" s="416"/>
      <c r="I54" s="416"/>
      <c r="J54" s="416"/>
      <c r="K54" s="416">
        <v>0</v>
      </c>
      <c r="L54" s="416">
        <v>0</v>
      </c>
      <c r="M54" s="449">
        <v>0</v>
      </c>
      <c r="N54" s="416">
        <v>0</v>
      </c>
      <c r="O54" s="416">
        <v>0</v>
      </c>
      <c r="P54" s="416">
        <v>0</v>
      </c>
      <c r="Q54" s="416">
        <v>0</v>
      </c>
      <c r="R54" s="416">
        <v>0</v>
      </c>
      <c r="S54" s="416">
        <v>0</v>
      </c>
      <c r="T54" s="416">
        <v>0</v>
      </c>
      <c r="U54" s="416">
        <v>0</v>
      </c>
      <c r="V54" s="416">
        <v>0</v>
      </c>
      <c r="W54" s="416">
        <v>0</v>
      </c>
      <c r="X54" s="416">
        <v>0</v>
      </c>
      <c r="Y54" s="416">
        <v>0</v>
      </c>
      <c r="Z54" s="416">
        <v>0</v>
      </c>
      <c r="AA54" s="416">
        <v>0</v>
      </c>
      <c r="AB54" s="416">
        <v>0</v>
      </c>
      <c r="AC54" s="416">
        <v>0</v>
      </c>
      <c r="AD54" s="416">
        <v>0</v>
      </c>
      <c r="AE54" s="416">
        <v>0</v>
      </c>
      <c r="AF54" s="416">
        <v>0</v>
      </c>
      <c r="AG54" s="416">
        <v>0</v>
      </c>
      <c r="AH54" s="416">
        <v>0</v>
      </c>
      <c r="AI54" s="416">
        <v>0</v>
      </c>
      <c r="AJ54" s="416">
        <v>0</v>
      </c>
      <c r="AK54" s="416">
        <v>0</v>
      </c>
      <c r="AL54" s="416">
        <v>0</v>
      </c>
      <c r="AM54" s="416">
        <v>0</v>
      </c>
      <c r="AN54" s="416">
        <v>0</v>
      </c>
      <c r="AO54" s="416">
        <v>0</v>
      </c>
      <c r="AP54" s="416">
        <v>0</v>
      </c>
      <c r="AQ54" s="416">
        <v>0</v>
      </c>
      <c r="AR54" s="416">
        <v>0</v>
      </c>
      <c r="AS54" s="416">
        <v>0</v>
      </c>
      <c r="AT54" s="416">
        <v>0</v>
      </c>
      <c r="AU54" s="416">
        <v>0</v>
      </c>
      <c r="AV54" s="416">
        <v>0</v>
      </c>
      <c r="AW54" s="416">
        <v>36000000</v>
      </c>
      <c r="AX54" s="416">
        <v>0</v>
      </c>
      <c r="AY54" s="416">
        <v>0</v>
      </c>
      <c r="AZ54" s="417">
        <f>SUM(D54:AY54)</f>
        <v>36000000</v>
      </c>
    </row>
    <row r="55" spans="1:52" s="414" customFormat="1" ht="11.25" x14ac:dyDescent="0.2">
      <c r="A55" s="624"/>
      <c r="B55" s="415" t="s">
        <v>483</v>
      </c>
      <c r="C55" s="415" t="s">
        <v>482</v>
      </c>
      <c r="D55" s="416"/>
      <c r="E55" s="416"/>
      <c r="F55" s="449"/>
      <c r="G55" s="416"/>
      <c r="H55" s="416"/>
      <c r="I55" s="416"/>
      <c r="J55" s="416"/>
      <c r="K55" s="416">
        <v>0</v>
      </c>
      <c r="L55" s="416">
        <v>0</v>
      </c>
      <c r="M55" s="449">
        <v>0</v>
      </c>
      <c r="N55" s="416">
        <v>0</v>
      </c>
      <c r="O55" s="416">
        <v>0</v>
      </c>
      <c r="P55" s="416">
        <v>0</v>
      </c>
      <c r="Q55" s="416">
        <v>0</v>
      </c>
      <c r="R55" s="416">
        <v>0</v>
      </c>
      <c r="S55" s="416">
        <v>0</v>
      </c>
      <c r="T55" s="416">
        <v>0</v>
      </c>
      <c r="U55" s="416">
        <v>0</v>
      </c>
      <c r="V55" s="416">
        <v>0</v>
      </c>
      <c r="W55" s="416">
        <v>0</v>
      </c>
      <c r="X55" s="416">
        <v>0</v>
      </c>
      <c r="Y55" s="416">
        <v>0</v>
      </c>
      <c r="Z55" s="416">
        <v>0</v>
      </c>
      <c r="AA55" s="416">
        <v>0</v>
      </c>
      <c r="AB55" s="416">
        <v>0</v>
      </c>
      <c r="AC55" s="416">
        <v>0</v>
      </c>
      <c r="AD55" s="416">
        <v>0</v>
      </c>
      <c r="AE55" s="416">
        <v>0</v>
      </c>
      <c r="AF55" s="416">
        <v>0</v>
      </c>
      <c r="AG55" s="416">
        <v>0</v>
      </c>
      <c r="AH55" s="416">
        <v>0</v>
      </c>
      <c r="AI55" s="416">
        <v>0</v>
      </c>
      <c r="AJ55" s="416">
        <v>0</v>
      </c>
      <c r="AK55" s="416">
        <v>0</v>
      </c>
      <c r="AL55" s="416">
        <v>0</v>
      </c>
      <c r="AM55" s="416">
        <v>0</v>
      </c>
      <c r="AN55" s="416">
        <v>0</v>
      </c>
      <c r="AO55" s="416">
        <v>0</v>
      </c>
      <c r="AP55" s="416">
        <v>0</v>
      </c>
      <c r="AQ55" s="416">
        <v>0</v>
      </c>
      <c r="AR55" s="416">
        <v>0</v>
      </c>
      <c r="AS55" s="416">
        <v>0</v>
      </c>
      <c r="AT55" s="416">
        <v>0</v>
      </c>
      <c r="AU55" s="416">
        <v>0</v>
      </c>
      <c r="AV55" s="416">
        <v>0</v>
      </c>
      <c r="AW55" s="416">
        <v>0</v>
      </c>
      <c r="AX55" s="416">
        <v>0</v>
      </c>
      <c r="AY55" s="416">
        <v>0</v>
      </c>
      <c r="AZ55" s="417">
        <f t="shared" ref="AZ55:AZ77" si="5">SUM(D55:AY55)</f>
        <v>0</v>
      </c>
    </row>
    <row r="56" spans="1:52" s="414" customFormat="1" ht="11.25" x14ac:dyDescent="0.2">
      <c r="A56" s="624"/>
      <c r="B56" s="415" t="s">
        <v>460</v>
      </c>
      <c r="C56" s="415" t="s">
        <v>459</v>
      </c>
      <c r="D56" s="416"/>
      <c r="E56" s="416"/>
      <c r="F56" s="449"/>
      <c r="G56" s="416"/>
      <c r="H56" s="416"/>
      <c r="I56" s="416"/>
      <c r="J56" s="416"/>
      <c r="K56" s="416">
        <v>0</v>
      </c>
      <c r="L56" s="416">
        <v>0</v>
      </c>
      <c r="M56" s="449">
        <v>0</v>
      </c>
      <c r="N56" s="416">
        <v>0</v>
      </c>
      <c r="O56" s="416">
        <v>0</v>
      </c>
      <c r="P56" s="416">
        <v>0</v>
      </c>
      <c r="Q56" s="416">
        <v>0</v>
      </c>
      <c r="R56" s="416">
        <v>0</v>
      </c>
      <c r="S56" s="416">
        <v>0</v>
      </c>
      <c r="T56" s="416">
        <v>0</v>
      </c>
      <c r="U56" s="416">
        <v>0</v>
      </c>
      <c r="V56" s="416">
        <v>0</v>
      </c>
      <c r="W56" s="416">
        <v>0</v>
      </c>
      <c r="X56" s="416">
        <v>0</v>
      </c>
      <c r="Y56" s="416">
        <v>0</v>
      </c>
      <c r="Z56" s="416">
        <v>0</v>
      </c>
      <c r="AA56" s="416">
        <v>0</v>
      </c>
      <c r="AB56" s="416">
        <v>0</v>
      </c>
      <c r="AC56" s="416">
        <v>0</v>
      </c>
      <c r="AD56" s="416">
        <v>0</v>
      </c>
      <c r="AE56" s="416">
        <v>0</v>
      </c>
      <c r="AF56" s="416">
        <v>0</v>
      </c>
      <c r="AG56" s="416">
        <v>0</v>
      </c>
      <c r="AH56" s="416">
        <v>0</v>
      </c>
      <c r="AI56" s="416">
        <v>0</v>
      </c>
      <c r="AJ56" s="416">
        <v>0</v>
      </c>
      <c r="AK56" s="416">
        <v>0</v>
      </c>
      <c r="AL56" s="416">
        <v>0</v>
      </c>
      <c r="AM56" s="416">
        <v>0</v>
      </c>
      <c r="AN56" s="416">
        <v>0</v>
      </c>
      <c r="AO56" s="416">
        <v>0</v>
      </c>
      <c r="AP56" s="416">
        <v>0</v>
      </c>
      <c r="AQ56" s="416">
        <v>0</v>
      </c>
      <c r="AR56" s="416">
        <v>0</v>
      </c>
      <c r="AS56" s="416">
        <v>0</v>
      </c>
      <c r="AT56" s="416">
        <v>0</v>
      </c>
      <c r="AU56" s="416">
        <v>0</v>
      </c>
      <c r="AV56" s="416">
        <v>0</v>
      </c>
      <c r="AW56" s="416">
        <v>0</v>
      </c>
      <c r="AX56" s="416">
        <v>0</v>
      </c>
      <c r="AY56" s="416">
        <v>0</v>
      </c>
      <c r="AZ56" s="417">
        <f t="shared" si="5"/>
        <v>0</v>
      </c>
    </row>
    <row r="57" spans="1:52" s="414" customFormat="1" ht="11.25" x14ac:dyDescent="0.2">
      <c r="A57" s="624"/>
      <c r="B57" s="415" t="s">
        <v>460</v>
      </c>
      <c r="C57" s="415" t="s">
        <v>597</v>
      </c>
      <c r="D57" s="416"/>
      <c r="E57" s="416"/>
      <c r="F57" s="449"/>
      <c r="G57" s="416"/>
      <c r="H57" s="416"/>
      <c r="I57" s="416"/>
      <c r="J57" s="416"/>
      <c r="K57" s="416">
        <v>0</v>
      </c>
      <c r="L57" s="416">
        <v>0</v>
      </c>
      <c r="M57" s="449">
        <v>0</v>
      </c>
      <c r="N57" s="416">
        <v>0</v>
      </c>
      <c r="O57" s="416">
        <v>0</v>
      </c>
      <c r="P57" s="416">
        <v>0</v>
      </c>
      <c r="Q57" s="416">
        <v>0</v>
      </c>
      <c r="R57" s="416">
        <v>0</v>
      </c>
      <c r="S57" s="416">
        <v>0</v>
      </c>
      <c r="T57" s="416">
        <v>0</v>
      </c>
      <c r="U57" s="416">
        <v>0</v>
      </c>
      <c r="V57" s="416">
        <v>0</v>
      </c>
      <c r="W57" s="416">
        <v>0</v>
      </c>
      <c r="X57" s="416">
        <v>0</v>
      </c>
      <c r="Y57" s="416">
        <v>0</v>
      </c>
      <c r="Z57" s="416">
        <v>0</v>
      </c>
      <c r="AA57" s="416">
        <v>0</v>
      </c>
      <c r="AB57" s="416">
        <v>0</v>
      </c>
      <c r="AC57" s="416">
        <v>0</v>
      </c>
      <c r="AD57" s="416">
        <v>0</v>
      </c>
      <c r="AE57" s="416">
        <v>0</v>
      </c>
      <c r="AF57" s="416">
        <v>0</v>
      </c>
      <c r="AG57" s="416">
        <v>0</v>
      </c>
      <c r="AH57" s="416">
        <v>0</v>
      </c>
      <c r="AI57" s="416">
        <v>0</v>
      </c>
      <c r="AJ57" s="416">
        <v>0</v>
      </c>
      <c r="AK57" s="416">
        <v>0</v>
      </c>
      <c r="AL57" s="416">
        <v>0</v>
      </c>
      <c r="AM57" s="416">
        <v>0</v>
      </c>
      <c r="AN57" s="416">
        <v>0</v>
      </c>
      <c r="AO57" s="416">
        <v>0</v>
      </c>
      <c r="AP57" s="416">
        <v>0</v>
      </c>
      <c r="AQ57" s="416">
        <v>0</v>
      </c>
      <c r="AR57" s="416">
        <v>0</v>
      </c>
      <c r="AS57" s="416">
        <v>0</v>
      </c>
      <c r="AT57" s="416">
        <v>0</v>
      </c>
      <c r="AU57" s="416">
        <v>0</v>
      </c>
      <c r="AV57" s="416">
        <v>0</v>
      </c>
      <c r="AW57" s="416">
        <v>0</v>
      </c>
      <c r="AX57" s="416">
        <v>0</v>
      </c>
      <c r="AY57" s="416">
        <v>0</v>
      </c>
      <c r="AZ57" s="417">
        <f t="shared" si="5"/>
        <v>0</v>
      </c>
    </row>
    <row r="58" spans="1:52" s="414" customFormat="1" ht="11.25" x14ac:dyDescent="0.2">
      <c r="A58" s="624"/>
      <c r="B58" s="415" t="s">
        <v>493</v>
      </c>
      <c r="C58" s="415" t="s">
        <v>487</v>
      </c>
      <c r="D58" s="416"/>
      <c r="E58" s="416"/>
      <c r="F58" s="449"/>
      <c r="G58" s="416"/>
      <c r="H58" s="416"/>
      <c r="I58" s="416"/>
      <c r="J58" s="416"/>
      <c r="K58" s="416">
        <v>0</v>
      </c>
      <c r="L58" s="416">
        <v>0</v>
      </c>
      <c r="M58" s="449">
        <v>0</v>
      </c>
      <c r="N58" s="416">
        <v>0</v>
      </c>
      <c r="O58" s="416">
        <v>0</v>
      </c>
      <c r="P58" s="416">
        <v>0</v>
      </c>
      <c r="Q58" s="416">
        <v>0</v>
      </c>
      <c r="R58" s="416">
        <v>0</v>
      </c>
      <c r="S58" s="416">
        <v>0</v>
      </c>
      <c r="T58" s="416">
        <v>0</v>
      </c>
      <c r="U58" s="416">
        <v>0</v>
      </c>
      <c r="V58" s="416">
        <v>0</v>
      </c>
      <c r="W58" s="416">
        <v>0</v>
      </c>
      <c r="X58" s="416">
        <v>0</v>
      </c>
      <c r="Y58" s="416">
        <v>0</v>
      </c>
      <c r="Z58" s="416">
        <v>0</v>
      </c>
      <c r="AA58" s="416">
        <v>0</v>
      </c>
      <c r="AB58" s="416">
        <v>0</v>
      </c>
      <c r="AC58" s="416">
        <v>0</v>
      </c>
      <c r="AD58" s="416">
        <v>0</v>
      </c>
      <c r="AE58" s="416">
        <v>0</v>
      </c>
      <c r="AF58" s="416">
        <v>0</v>
      </c>
      <c r="AG58" s="416">
        <v>0</v>
      </c>
      <c r="AH58" s="416">
        <v>0</v>
      </c>
      <c r="AI58" s="416">
        <v>0</v>
      </c>
      <c r="AJ58" s="416">
        <v>0</v>
      </c>
      <c r="AK58" s="416">
        <v>0</v>
      </c>
      <c r="AL58" s="416">
        <v>0</v>
      </c>
      <c r="AM58" s="416">
        <v>0</v>
      </c>
      <c r="AN58" s="416">
        <v>0</v>
      </c>
      <c r="AO58" s="416">
        <v>0</v>
      </c>
      <c r="AP58" s="416">
        <v>0</v>
      </c>
      <c r="AQ58" s="416">
        <v>0</v>
      </c>
      <c r="AR58" s="416">
        <v>0</v>
      </c>
      <c r="AS58" s="416">
        <v>0</v>
      </c>
      <c r="AT58" s="416">
        <v>0</v>
      </c>
      <c r="AU58" s="416">
        <v>0</v>
      </c>
      <c r="AV58" s="416">
        <v>0</v>
      </c>
      <c r="AW58" s="416">
        <v>0</v>
      </c>
      <c r="AX58" s="416">
        <v>0</v>
      </c>
      <c r="AY58" s="416">
        <v>0</v>
      </c>
      <c r="AZ58" s="417">
        <f t="shared" si="5"/>
        <v>0</v>
      </c>
    </row>
    <row r="59" spans="1:52" s="414" customFormat="1" ht="11.25" x14ac:dyDescent="0.2">
      <c r="A59" s="624"/>
      <c r="B59" s="415" t="s">
        <v>598</v>
      </c>
      <c r="C59" s="415" t="s">
        <v>551</v>
      </c>
      <c r="D59" s="416"/>
      <c r="E59" s="416"/>
      <c r="F59" s="449"/>
      <c r="G59" s="416"/>
      <c r="H59" s="416"/>
      <c r="I59" s="416"/>
      <c r="J59" s="416"/>
      <c r="K59" s="416">
        <v>0</v>
      </c>
      <c r="L59" s="416">
        <v>0</v>
      </c>
      <c r="M59" s="449">
        <v>0</v>
      </c>
      <c r="N59" s="416">
        <v>0</v>
      </c>
      <c r="O59" s="416">
        <v>0</v>
      </c>
      <c r="P59" s="416">
        <v>0</v>
      </c>
      <c r="Q59" s="416">
        <v>0</v>
      </c>
      <c r="R59" s="416">
        <v>0</v>
      </c>
      <c r="S59" s="416">
        <v>0</v>
      </c>
      <c r="T59" s="416">
        <v>0</v>
      </c>
      <c r="U59" s="416">
        <v>0</v>
      </c>
      <c r="V59" s="416">
        <v>0</v>
      </c>
      <c r="W59" s="416">
        <v>0</v>
      </c>
      <c r="X59" s="416">
        <v>0</v>
      </c>
      <c r="Y59" s="416">
        <v>0</v>
      </c>
      <c r="Z59" s="416">
        <v>0</v>
      </c>
      <c r="AA59" s="416">
        <v>0</v>
      </c>
      <c r="AB59" s="416">
        <v>0</v>
      </c>
      <c r="AC59" s="416">
        <v>0</v>
      </c>
      <c r="AD59" s="416">
        <v>0</v>
      </c>
      <c r="AE59" s="416">
        <v>0</v>
      </c>
      <c r="AF59" s="416">
        <v>0</v>
      </c>
      <c r="AG59" s="416">
        <v>0</v>
      </c>
      <c r="AH59" s="416">
        <v>230000000</v>
      </c>
      <c r="AI59" s="416">
        <v>0</v>
      </c>
      <c r="AJ59" s="416">
        <v>0</v>
      </c>
      <c r="AK59" s="416">
        <v>0</v>
      </c>
      <c r="AL59" s="416">
        <v>0</v>
      </c>
      <c r="AM59" s="416">
        <v>0</v>
      </c>
      <c r="AN59" s="416">
        <v>0</v>
      </c>
      <c r="AO59" s="416">
        <v>0</v>
      </c>
      <c r="AP59" s="416">
        <v>0</v>
      </c>
      <c r="AQ59" s="416">
        <v>0</v>
      </c>
      <c r="AR59" s="416">
        <v>0</v>
      </c>
      <c r="AS59" s="416">
        <v>0</v>
      </c>
      <c r="AT59" s="416">
        <v>0</v>
      </c>
      <c r="AU59" s="416">
        <v>0</v>
      </c>
      <c r="AV59" s="416">
        <v>0</v>
      </c>
      <c r="AW59" s="416">
        <v>0</v>
      </c>
      <c r="AX59" s="416">
        <v>0</v>
      </c>
      <c r="AY59" s="416">
        <v>0</v>
      </c>
      <c r="AZ59" s="417">
        <f t="shared" si="5"/>
        <v>230000000</v>
      </c>
    </row>
    <row r="60" spans="1:52" s="414" customFormat="1" ht="11.25" x14ac:dyDescent="0.2">
      <c r="A60" s="624"/>
      <c r="B60" s="415" t="s">
        <v>557</v>
      </c>
      <c r="C60" s="415" t="s">
        <v>564</v>
      </c>
      <c r="D60" s="416"/>
      <c r="E60" s="416"/>
      <c r="F60" s="449"/>
      <c r="G60" s="416"/>
      <c r="H60" s="416"/>
      <c r="I60" s="416"/>
      <c r="J60" s="416"/>
      <c r="K60" s="416">
        <v>0</v>
      </c>
      <c r="L60" s="416">
        <v>0</v>
      </c>
      <c r="M60" s="449">
        <v>0</v>
      </c>
      <c r="N60" s="416">
        <v>0</v>
      </c>
      <c r="O60" s="416">
        <v>0</v>
      </c>
      <c r="P60" s="416">
        <v>0</v>
      </c>
      <c r="Q60" s="416">
        <v>0</v>
      </c>
      <c r="R60" s="416">
        <v>0</v>
      </c>
      <c r="S60" s="416">
        <v>0</v>
      </c>
      <c r="T60" s="416">
        <v>0</v>
      </c>
      <c r="U60" s="416">
        <v>0</v>
      </c>
      <c r="V60" s="416">
        <v>0</v>
      </c>
      <c r="W60" s="416">
        <v>0</v>
      </c>
      <c r="X60" s="416">
        <v>0</v>
      </c>
      <c r="Y60" s="416">
        <v>0</v>
      </c>
      <c r="Z60" s="416">
        <v>0</v>
      </c>
      <c r="AA60" s="416">
        <v>0</v>
      </c>
      <c r="AB60" s="416">
        <v>0</v>
      </c>
      <c r="AC60" s="416">
        <v>0</v>
      </c>
      <c r="AD60" s="416">
        <v>0</v>
      </c>
      <c r="AE60" s="416">
        <v>0</v>
      </c>
      <c r="AF60" s="416">
        <v>0</v>
      </c>
      <c r="AG60" s="416">
        <v>0</v>
      </c>
      <c r="AH60" s="416">
        <v>0</v>
      </c>
      <c r="AI60" s="416">
        <v>0</v>
      </c>
      <c r="AJ60" s="416">
        <v>0</v>
      </c>
      <c r="AK60" s="416">
        <v>0</v>
      </c>
      <c r="AL60" s="416">
        <v>0</v>
      </c>
      <c r="AM60" s="416">
        <v>0</v>
      </c>
      <c r="AN60" s="416">
        <v>0</v>
      </c>
      <c r="AO60" s="416">
        <v>0</v>
      </c>
      <c r="AP60" s="416">
        <v>0</v>
      </c>
      <c r="AQ60" s="416">
        <v>0</v>
      </c>
      <c r="AR60" s="416">
        <v>0</v>
      </c>
      <c r="AS60" s="416">
        <v>0</v>
      </c>
      <c r="AT60" s="416">
        <v>0</v>
      </c>
      <c r="AU60" s="416">
        <v>0</v>
      </c>
      <c r="AV60" s="416">
        <v>0</v>
      </c>
      <c r="AW60" s="416">
        <v>0</v>
      </c>
      <c r="AX60" s="416">
        <v>0</v>
      </c>
      <c r="AY60" s="416">
        <v>0</v>
      </c>
      <c r="AZ60" s="417">
        <f t="shared" si="5"/>
        <v>0</v>
      </c>
    </row>
    <row r="61" spans="1:52" s="414" customFormat="1" ht="11.25" x14ac:dyDescent="0.2">
      <c r="A61" s="624"/>
      <c r="B61" s="415" t="s">
        <v>512</v>
      </c>
      <c r="C61" s="415" t="s">
        <v>511</v>
      </c>
      <c r="D61" s="416"/>
      <c r="E61" s="416"/>
      <c r="F61" s="449"/>
      <c r="G61" s="416"/>
      <c r="H61" s="416"/>
      <c r="I61" s="416"/>
      <c r="J61" s="416"/>
      <c r="K61" s="416"/>
      <c r="L61" s="416"/>
      <c r="M61" s="449"/>
      <c r="N61" s="416"/>
      <c r="O61" s="416"/>
      <c r="P61" s="416"/>
      <c r="Q61" s="416"/>
      <c r="R61" s="416"/>
      <c r="S61" s="416"/>
      <c r="T61" s="416">
        <v>0</v>
      </c>
      <c r="U61" s="416">
        <v>0</v>
      </c>
      <c r="V61" s="416">
        <v>0</v>
      </c>
      <c r="W61" s="416">
        <v>0</v>
      </c>
      <c r="X61" s="416">
        <v>0</v>
      </c>
      <c r="Y61" s="416">
        <v>0</v>
      </c>
      <c r="Z61" s="416">
        <v>0</v>
      </c>
      <c r="AA61" s="416">
        <v>0</v>
      </c>
      <c r="AB61" s="416">
        <v>0</v>
      </c>
      <c r="AC61" s="416">
        <v>0</v>
      </c>
      <c r="AD61" s="416">
        <v>0</v>
      </c>
      <c r="AE61" s="416">
        <v>0</v>
      </c>
      <c r="AF61" s="416">
        <v>0</v>
      </c>
      <c r="AG61" s="416">
        <v>0</v>
      </c>
      <c r="AH61" s="416">
        <v>0</v>
      </c>
      <c r="AI61" s="416">
        <v>0</v>
      </c>
      <c r="AJ61" s="416">
        <v>0</v>
      </c>
      <c r="AK61" s="416">
        <v>0</v>
      </c>
      <c r="AL61" s="416">
        <v>0</v>
      </c>
      <c r="AM61" s="416">
        <v>0</v>
      </c>
      <c r="AN61" s="416">
        <v>0</v>
      </c>
      <c r="AO61" s="416">
        <v>0</v>
      </c>
      <c r="AP61" s="416">
        <v>0</v>
      </c>
      <c r="AQ61" s="416">
        <v>0</v>
      </c>
      <c r="AR61" s="416">
        <v>0</v>
      </c>
      <c r="AS61" s="416">
        <v>0</v>
      </c>
      <c r="AT61" s="416">
        <v>0</v>
      </c>
      <c r="AU61" s="416">
        <v>0</v>
      </c>
      <c r="AV61" s="416">
        <v>0</v>
      </c>
      <c r="AW61" s="416">
        <v>656800000</v>
      </c>
      <c r="AX61" s="416">
        <v>0</v>
      </c>
      <c r="AY61" s="416">
        <v>0</v>
      </c>
      <c r="AZ61" s="417">
        <f t="shared" si="5"/>
        <v>656800000</v>
      </c>
    </row>
    <row r="62" spans="1:52" s="414" customFormat="1" ht="11.25" x14ac:dyDescent="0.2">
      <c r="A62" s="624"/>
      <c r="B62" s="415" t="s">
        <v>557</v>
      </c>
      <c r="C62" s="415" t="s">
        <v>552</v>
      </c>
      <c r="D62" s="416"/>
      <c r="E62" s="416"/>
      <c r="F62" s="449"/>
      <c r="G62" s="416"/>
      <c r="H62" s="416"/>
      <c r="I62" s="416"/>
      <c r="J62" s="416"/>
      <c r="K62" s="416"/>
      <c r="L62" s="416"/>
      <c r="M62" s="449"/>
      <c r="N62" s="416"/>
      <c r="O62" s="416"/>
      <c r="P62" s="416"/>
      <c r="Q62" s="416"/>
      <c r="R62" s="416"/>
      <c r="S62" s="416"/>
      <c r="T62" s="416">
        <v>0</v>
      </c>
      <c r="U62" s="416">
        <v>0</v>
      </c>
      <c r="V62" s="416">
        <v>0</v>
      </c>
      <c r="W62" s="416">
        <v>0</v>
      </c>
      <c r="X62" s="416">
        <v>0</v>
      </c>
      <c r="Y62" s="416">
        <v>0</v>
      </c>
      <c r="Z62" s="416">
        <v>0</v>
      </c>
      <c r="AA62" s="416">
        <v>0</v>
      </c>
      <c r="AB62" s="416">
        <v>0</v>
      </c>
      <c r="AC62" s="416">
        <v>0</v>
      </c>
      <c r="AD62" s="416">
        <v>0</v>
      </c>
      <c r="AE62" s="416">
        <v>0</v>
      </c>
      <c r="AF62" s="416">
        <v>0</v>
      </c>
      <c r="AG62" s="416">
        <v>0</v>
      </c>
      <c r="AH62" s="416">
        <v>0</v>
      </c>
      <c r="AI62" s="416">
        <v>0</v>
      </c>
      <c r="AJ62" s="416">
        <v>0</v>
      </c>
      <c r="AK62" s="416">
        <v>0</v>
      </c>
      <c r="AL62" s="416">
        <v>0</v>
      </c>
      <c r="AM62" s="416">
        <v>0</v>
      </c>
      <c r="AN62" s="416">
        <v>0</v>
      </c>
      <c r="AO62" s="416">
        <v>0</v>
      </c>
      <c r="AP62" s="416">
        <v>0</v>
      </c>
      <c r="AQ62" s="416">
        <v>0</v>
      </c>
      <c r="AR62" s="416">
        <v>0</v>
      </c>
      <c r="AS62" s="416">
        <v>0</v>
      </c>
      <c r="AT62" s="416">
        <v>0</v>
      </c>
      <c r="AU62" s="416">
        <v>0</v>
      </c>
      <c r="AV62" s="416">
        <v>0</v>
      </c>
      <c r="AW62" s="416">
        <v>0</v>
      </c>
      <c r="AX62" s="416">
        <v>0</v>
      </c>
      <c r="AY62" s="416">
        <v>0</v>
      </c>
      <c r="AZ62" s="417">
        <f t="shared" si="5"/>
        <v>0</v>
      </c>
    </row>
    <row r="63" spans="1:52" s="414" customFormat="1" ht="11.25" x14ac:dyDescent="0.2">
      <c r="A63" s="624"/>
      <c r="B63" s="415" t="s">
        <v>495</v>
      </c>
      <c r="C63" s="415" t="s">
        <v>494</v>
      </c>
      <c r="D63" s="416"/>
      <c r="E63" s="416"/>
      <c r="F63" s="449"/>
      <c r="G63" s="416"/>
      <c r="H63" s="416"/>
      <c r="I63" s="416"/>
      <c r="J63" s="416"/>
      <c r="K63" s="416"/>
      <c r="L63" s="416"/>
      <c r="M63" s="449"/>
      <c r="N63" s="416"/>
      <c r="O63" s="416"/>
      <c r="P63" s="416"/>
      <c r="Q63" s="416"/>
      <c r="R63" s="416"/>
      <c r="S63" s="416"/>
      <c r="T63" s="416">
        <v>0</v>
      </c>
      <c r="U63" s="416">
        <v>0</v>
      </c>
      <c r="V63" s="416">
        <v>0</v>
      </c>
      <c r="W63" s="416">
        <v>0</v>
      </c>
      <c r="X63" s="416">
        <v>0</v>
      </c>
      <c r="Y63" s="416">
        <v>0</v>
      </c>
      <c r="Z63" s="416">
        <v>0</v>
      </c>
      <c r="AA63" s="416">
        <v>0</v>
      </c>
      <c r="AB63" s="416">
        <v>0</v>
      </c>
      <c r="AC63" s="416">
        <v>0</v>
      </c>
      <c r="AD63" s="416">
        <v>0</v>
      </c>
      <c r="AE63" s="416">
        <v>0</v>
      </c>
      <c r="AF63" s="416">
        <v>0</v>
      </c>
      <c r="AG63" s="416">
        <v>0</v>
      </c>
      <c r="AH63" s="416">
        <v>0</v>
      </c>
      <c r="AI63" s="416">
        <v>0</v>
      </c>
      <c r="AJ63" s="416">
        <v>0</v>
      </c>
      <c r="AK63" s="416">
        <v>0</v>
      </c>
      <c r="AL63" s="416">
        <v>0</v>
      </c>
      <c r="AM63" s="416">
        <v>0</v>
      </c>
      <c r="AN63" s="416">
        <v>0</v>
      </c>
      <c r="AO63" s="416">
        <v>0</v>
      </c>
      <c r="AP63" s="416">
        <v>0</v>
      </c>
      <c r="AQ63" s="416">
        <v>0</v>
      </c>
      <c r="AR63" s="416">
        <v>0</v>
      </c>
      <c r="AS63" s="416">
        <v>0</v>
      </c>
      <c r="AT63" s="416">
        <v>1003074000</v>
      </c>
      <c r="AU63" s="416">
        <v>0</v>
      </c>
      <c r="AV63" s="416">
        <v>0</v>
      </c>
      <c r="AW63" s="416">
        <v>0</v>
      </c>
      <c r="AX63" s="416">
        <v>0</v>
      </c>
      <c r="AY63" s="416">
        <v>0</v>
      </c>
      <c r="AZ63" s="417">
        <f t="shared" si="5"/>
        <v>1003074000</v>
      </c>
    </row>
    <row r="64" spans="1:52" s="414" customFormat="1" ht="11.25" x14ac:dyDescent="0.2">
      <c r="A64" s="624"/>
      <c r="B64" s="415" t="s">
        <v>485</v>
      </c>
      <c r="C64" s="415" t="s">
        <v>484</v>
      </c>
      <c r="D64" s="416"/>
      <c r="E64" s="416"/>
      <c r="F64" s="449"/>
      <c r="G64" s="416"/>
      <c r="H64" s="416"/>
      <c r="I64" s="416"/>
      <c r="J64" s="416"/>
      <c r="K64" s="416"/>
      <c r="L64" s="416"/>
      <c r="M64" s="449"/>
      <c r="N64" s="416"/>
      <c r="O64" s="416"/>
      <c r="P64" s="416"/>
      <c r="Q64" s="416"/>
      <c r="R64" s="416"/>
      <c r="S64" s="416"/>
      <c r="T64" s="416">
        <v>0</v>
      </c>
      <c r="U64" s="416">
        <v>0</v>
      </c>
      <c r="V64" s="416">
        <v>0</v>
      </c>
      <c r="W64" s="416">
        <v>0</v>
      </c>
      <c r="X64" s="416">
        <v>0</v>
      </c>
      <c r="Y64" s="416">
        <v>0</v>
      </c>
      <c r="Z64" s="416">
        <v>0</v>
      </c>
      <c r="AA64" s="416">
        <v>0</v>
      </c>
      <c r="AB64" s="416">
        <v>0</v>
      </c>
      <c r="AC64" s="416">
        <v>0</v>
      </c>
      <c r="AD64" s="416">
        <v>0</v>
      </c>
      <c r="AE64" s="416">
        <v>0</v>
      </c>
      <c r="AF64" s="416">
        <v>0</v>
      </c>
      <c r="AG64" s="416">
        <v>0</v>
      </c>
      <c r="AH64" s="416">
        <v>0</v>
      </c>
      <c r="AI64" s="416">
        <v>0</v>
      </c>
      <c r="AJ64" s="416">
        <v>0</v>
      </c>
      <c r="AK64" s="416">
        <v>0</v>
      </c>
      <c r="AL64" s="416">
        <v>0</v>
      </c>
      <c r="AM64" s="416">
        <v>0</v>
      </c>
      <c r="AN64" s="416">
        <v>0</v>
      </c>
      <c r="AO64" s="416">
        <v>0</v>
      </c>
      <c r="AP64" s="416">
        <v>590321087</v>
      </c>
      <c r="AQ64" s="416">
        <v>0</v>
      </c>
      <c r="AR64" s="416">
        <v>0</v>
      </c>
      <c r="AS64" s="416">
        <v>0</v>
      </c>
      <c r="AT64" s="416">
        <v>0</v>
      </c>
      <c r="AU64" s="416">
        <v>0</v>
      </c>
      <c r="AV64" s="416">
        <v>0</v>
      </c>
      <c r="AW64" s="416">
        <v>0</v>
      </c>
      <c r="AX64" s="416">
        <v>0</v>
      </c>
      <c r="AY64" s="416">
        <v>0</v>
      </c>
      <c r="AZ64" s="417">
        <f t="shared" si="5"/>
        <v>590321087</v>
      </c>
    </row>
    <row r="65" spans="1:52" s="414" customFormat="1" ht="11.25" x14ac:dyDescent="0.2">
      <c r="A65" s="624"/>
      <c r="B65" s="415" t="s">
        <v>485</v>
      </c>
      <c r="C65" s="415" t="s">
        <v>486</v>
      </c>
      <c r="D65" s="416"/>
      <c r="E65" s="416"/>
      <c r="F65" s="449"/>
      <c r="G65" s="416"/>
      <c r="H65" s="416"/>
      <c r="I65" s="416"/>
      <c r="J65" s="416"/>
      <c r="K65" s="416"/>
      <c r="L65" s="416"/>
      <c r="M65" s="449"/>
      <c r="N65" s="416"/>
      <c r="O65" s="416"/>
      <c r="P65" s="416"/>
      <c r="Q65" s="416"/>
      <c r="R65" s="416"/>
      <c r="S65" s="416"/>
      <c r="T65" s="416">
        <v>0</v>
      </c>
      <c r="U65" s="416">
        <v>0</v>
      </c>
      <c r="V65" s="416">
        <v>0</v>
      </c>
      <c r="W65" s="416">
        <v>0</v>
      </c>
      <c r="X65" s="416">
        <v>0</v>
      </c>
      <c r="Y65" s="416">
        <v>0</v>
      </c>
      <c r="Z65" s="416">
        <v>0</v>
      </c>
      <c r="AA65" s="416">
        <v>0</v>
      </c>
      <c r="AB65" s="416">
        <v>0</v>
      </c>
      <c r="AC65" s="416">
        <v>0</v>
      </c>
      <c r="AD65" s="416">
        <v>0</v>
      </c>
      <c r="AE65" s="416">
        <v>0</v>
      </c>
      <c r="AF65" s="416">
        <v>0</v>
      </c>
      <c r="AG65" s="416">
        <v>0</v>
      </c>
      <c r="AH65" s="416">
        <v>0</v>
      </c>
      <c r="AI65" s="416">
        <v>0</v>
      </c>
      <c r="AJ65" s="416">
        <v>0</v>
      </c>
      <c r="AK65" s="416">
        <v>0</v>
      </c>
      <c r="AL65" s="416">
        <v>0</v>
      </c>
      <c r="AM65" s="416">
        <v>0</v>
      </c>
      <c r="AN65" s="416">
        <v>0</v>
      </c>
      <c r="AO65" s="416">
        <v>0</v>
      </c>
      <c r="AP65" s="416">
        <v>196656000</v>
      </c>
      <c r="AQ65" s="416">
        <v>0</v>
      </c>
      <c r="AR65" s="416">
        <v>0</v>
      </c>
      <c r="AS65" s="416">
        <v>0</v>
      </c>
      <c r="AT65" s="416">
        <v>0</v>
      </c>
      <c r="AU65" s="416">
        <v>0</v>
      </c>
      <c r="AV65" s="416">
        <v>0</v>
      </c>
      <c r="AW65" s="416">
        <v>0</v>
      </c>
      <c r="AX65" s="416">
        <v>0</v>
      </c>
      <c r="AY65" s="416">
        <v>0</v>
      </c>
      <c r="AZ65" s="417">
        <f t="shared" si="5"/>
        <v>196656000</v>
      </c>
    </row>
    <row r="66" spans="1:52" s="414" customFormat="1" ht="11.25" x14ac:dyDescent="0.2">
      <c r="A66" s="624"/>
      <c r="B66" s="415" t="s">
        <v>485</v>
      </c>
      <c r="C66" s="415" t="s">
        <v>599</v>
      </c>
      <c r="D66" s="416"/>
      <c r="E66" s="416"/>
      <c r="F66" s="449"/>
      <c r="G66" s="416"/>
      <c r="H66" s="416"/>
      <c r="I66" s="416"/>
      <c r="J66" s="416"/>
      <c r="K66" s="416"/>
      <c r="L66" s="416"/>
      <c r="M66" s="449"/>
      <c r="N66" s="416"/>
      <c r="O66" s="416"/>
      <c r="P66" s="416"/>
      <c r="Q66" s="416"/>
      <c r="R66" s="416"/>
      <c r="S66" s="416"/>
      <c r="T66" s="416"/>
      <c r="U66" s="416"/>
      <c r="V66" s="416">
        <v>0</v>
      </c>
      <c r="W66" s="416">
        <v>0</v>
      </c>
      <c r="X66" s="416">
        <v>0</v>
      </c>
      <c r="Y66" s="416">
        <v>0</v>
      </c>
      <c r="Z66" s="416">
        <v>0</v>
      </c>
      <c r="AA66" s="416">
        <v>0</v>
      </c>
      <c r="AB66" s="416">
        <v>0</v>
      </c>
      <c r="AC66" s="416">
        <v>0</v>
      </c>
      <c r="AD66" s="416">
        <v>0</v>
      </c>
      <c r="AE66" s="416">
        <v>0</v>
      </c>
      <c r="AF66" s="416">
        <v>0</v>
      </c>
      <c r="AG66" s="416">
        <v>0</v>
      </c>
      <c r="AH66" s="416">
        <v>0</v>
      </c>
      <c r="AI66" s="416">
        <v>0</v>
      </c>
      <c r="AJ66" s="416">
        <v>0</v>
      </c>
      <c r="AK66" s="416">
        <v>0</v>
      </c>
      <c r="AL66" s="416">
        <v>0</v>
      </c>
      <c r="AM66" s="416">
        <v>0</v>
      </c>
      <c r="AN66" s="416">
        <v>0</v>
      </c>
      <c r="AO66" s="416">
        <v>0</v>
      </c>
      <c r="AP66" s="416">
        <v>0</v>
      </c>
      <c r="AQ66" s="416">
        <v>0</v>
      </c>
      <c r="AR66" s="416">
        <v>0</v>
      </c>
      <c r="AS66" s="416">
        <v>0</v>
      </c>
      <c r="AT66" s="416">
        <v>0</v>
      </c>
      <c r="AU66" s="416">
        <v>0</v>
      </c>
      <c r="AV66" s="416">
        <v>0</v>
      </c>
      <c r="AW66" s="416">
        <v>0</v>
      </c>
      <c r="AX66" s="416">
        <v>0</v>
      </c>
      <c r="AY66" s="416">
        <v>0</v>
      </c>
      <c r="AZ66" s="417"/>
    </row>
    <row r="67" spans="1:52" s="414" customFormat="1" ht="11.25" x14ac:dyDescent="0.2">
      <c r="A67" s="624"/>
      <c r="B67" s="415" t="s">
        <v>485</v>
      </c>
      <c r="C67" s="415" t="s">
        <v>600</v>
      </c>
      <c r="D67" s="416"/>
      <c r="E67" s="416"/>
      <c r="F67" s="449"/>
      <c r="G67" s="416"/>
      <c r="H67" s="416"/>
      <c r="I67" s="416"/>
      <c r="J67" s="416"/>
      <c r="K67" s="416"/>
      <c r="L67" s="416"/>
      <c r="M67" s="449"/>
      <c r="N67" s="416"/>
      <c r="O67" s="416"/>
      <c r="P67" s="416"/>
      <c r="Q67" s="416"/>
      <c r="R67" s="416"/>
      <c r="S67" s="416"/>
      <c r="T67" s="416"/>
      <c r="U67" s="416"/>
      <c r="V67" s="416">
        <v>0</v>
      </c>
      <c r="W67" s="416">
        <v>0</v>
      </c>
      <c r="X67" s="416">
        <v>0</v>
      </c>
      <c r="Y67" s="416">
        <v>0</v>
      </c>
      <c r="Z67" s="416">
        <v>0</v>
      </c>
      <c r="AA67" s="416">
        <v>0</v>
      </c>
      <c r="AB67" s="416">
        <v>0</v>
      </c>
      <c r="AC67" s="416">
        <v>0</v>
      </c>
      <c r="AD67" s="416">
        <v>0</v>
      </c>
      <c r="AE67" s="416">
        <v>0</v>
      </c>
      <c r="AF67" s="416">
        <v>0</v>
      </c>
      <c r="AG67" s="416">
        <v>0</v>
      </c>
      <c r="AH67" s="416">
        <v>0</v>
      </c>
      <c r="AI67" s="416">
        <v>0</v>
      </c>
      <c r="AJ67" s="416">
        <v>0</v>
      </c>
      <c r="AK67" s="416">
        <v>0</v>
      </c>
      <c r="AL67" s="416">
        <v>0</v>
      </c>
      <c r="AM67" s="416">
        <v>0</v>
      </c>
      <c r="AN67" s="416">
        <v>0</v>
      </c>
      <c r="AO67" s="416">
        <v>0</v>
      </c>
      <c r="AP67" s="416">
        <v>0</v>
      </c>
      <c r="AQ67" s="416">
        <v>0</v>
      </c>
      <c r="AR67" s="416">
        <v>0</v>
      </c>
      <c r="AS67" s="416">
        <v>0</v>
      </c>
      <c r="AT67" s="416">
        <v>0</v>
      </c>
      <c r="AU67" s="416">
        <v>0</v>
      </c>
      <c r="AV67" s="416">
        <v>0</v>
      </c>
      <c r="AW67" s="416">
        <v>0</v>
      </c>
      <c r="AX67" s="416">
        <v>0</v>
      </c>
      <c r="AY67" s="416">
        <v>0</v>
      </c>
      <c r="AZ67" s="417"/>
    </row>
    <row r="68" spans="1:52" s="414" customFormat="1" ht="11.25" x14ac:dyDescent="0.2">
      <c r="A68" s="624"/>
      <c r="B68" s="415" t="s">
        <v>602</v>
      </c>
      <c r="C68" s="415" t="s">
        <v>601</v>
      </c>
      <c r="D68" s="416"/>
      <c r="E68" s="416"/>
      <c r="F68" s="449"/>
      <c r="G68" s="416"/>
      <c r="H68" s="416"/>
      <c r="I68" s="416"/>
      <c r="J68" s="416"/>
      <c r="K68" s="416">
        <v>0</v>
      </c>
      <c r="L68" s="416">
        <v>0</v>
      </c>
      <c r="M68" s="449">
        <v>0</v>
      </c>
      <c r="N68" s="416">
        <v>0</v>
      </c>
      <c r="O68" s="416">
        <v>0</v>
      </c>
      <c r="P68" s="416">
        <v>0</v>
      </c>
      <c r="Q68" s="416">
        <v>0</v>
      </c>
      <c r="R68" s="416">
        <v>0</v>
      </c>
      <c r="S68" s="416">
        <v>0</v>
      </c>
      <c r="T68" s="416">
        <v>0</v>
      </c>
      <c r="U68" s="416">
        <v>0</v>
      </c>
      <c r="V68" s="416">
        <v>0</v>
      </c>
      <c r="W68" s="416">
        <v>0</v>
      </c>
      <c r="X68" s="416">
        <v>0</v>
      </c>
      <c r="Y68" s="416">
        <v>0</v>
      </c>
      <c r="Z68" s="416">
        <v>0</v>
      </c>
      <c r="AA68" s="416">
        <v>0</v>
      </c>
      <c r="AB68" s="416">
        <v>0</v>
      </c>
      <c r="AC68" s="416">
        <v>0</v>
      </c>
      <c r="AD68" s="416">
        <v>0</v>
      </c>
      <c r="AE68" s="416">
        <v>0</v>
      </c>
      <c r="AF68" s="416">
        <v>0</v>
      </c>
      <c r="AG68" s="416">
        <v>0</v>
      </c>
      <c r="AH68" s="416">
        <v>0</v>
      </c>
      <c r="AI68" s="416">
        <v>0</v>
      </c>
      <c r="AJ68" s="416">
        <v>0</v>
      </c>
      <c r="AK68" s="416">
        <v>0</v>
      </c>
      <c r="AL68" s="416">
        <v>0</v>
      </c>
      <c r="AM68" s="416">
        <v>0</v>
      </c>
      <c r="AN68" s="416">
        <v>0</v>
      </c>
      <c r="AO68" s="416">
        <v>0</v>
      </c>
      <c r="AP68" s="416">
        <v>0</v>
      </c>
      <c r="AQ68" s="416">
        <v>0</v>
      </c>
      <c r="AR68" s="416">
        <v>0</v>
      </c>
      <c r="AS68" s="416">
        <v>0</v>
      </c>
      <c r="AT68" s="416">
        <v>0</v>
      </c>
      <c r="AU68" s="416">
        <v>0</v>
      </c>
      <c r="AV68" s="416">
        <v>0</v>
      </c>
      <c r="AW68" s="416">
        <v>0</v>
      </c>
      <c r="AX68" s="416">
        <v>0</v>
      </c>
      <c r="AY68" s="416">
        <v>0</v>
      </c>
      <c r="AZ68" s="417">
        <f t="shared" si="5"/>
        <v>0</v>
      </c>
    </row>
    <row r="69" spans="1:52" s="414" customFormat="1" ht="11.25" x14ac:dyDescent="0.2">
      <c r="A69" s="624"/>
      <c r="B69" s="415" t="s">
        <v>595</v>
      </c>
      <c r="C69" s="415" t="s">
        <v>525</v>
      </c>
      <c r="D69" s="416"/>
      <c r="E69" s="416"/>
      <c r="F69" s="449"/>
      <c r="G69" s="416"/>
      <c r="H69" s="416"/>
      <c r="I69" s="416"/>
      <c r="J69" s="416"/>
      <c r="K69" s="416"/>
      <c r="L69" s="416"/>
      <c r="M69" s="449"/>
      <c r="N69" s="416"/>
      <c r="O69" s="416"/>
      <c r="P69" s="416"/>
      <c r="Q69" s="416"/>
      <c r="R69" s="416"/>
      <c r="S69" s="416"/>
      <c r="T69" s="416"/>
      <c r="U69" s="416"/>
      <c r="V69" s="416">
        <v>0</v>
      </c>
      <c r="W69" s="416">
        <v>0</v>
      </c>
      <c r="X69" s="416">
        <v>0</v>
      </c>
      <c r="Y69" s="416">
        <v>0</v>
      </c>
      <c r="Z69" s="416">
        <v>0</v>
      </c>
      <c r="AA69" s="416">
        <v>0</v>
      </c>
      <c r="AB69" s="416">
        <v>0</v>
      </c>
      <c r="AC69" s="416">
        <v>0</v>
      </c>
      <c r="AD69" s="416">
        <v>0</v>
      </c>
      <c r="AE69" s="416">
        <v>0</v>
      </c>
      <c r="AF69" s="416">
        <v>0</v>
      </c>
      <c r="AG69" s="416">
        <v>0</v>
      </c>
      <c r="AH69" s="416">
        <v>0</v>
      </c>
      <c r="AI69" s="416">
        <v>0</v>
      </c>
      <c r="AJ69" s="416">
        <v>0</v>
      </c>
      <c r="AK69" s="416">
        <v>0</v>
      </c>
      <c r="AL69" s="416">
        <v>0</v>
      </c>
      <c r="AM69" s="416">
        <v>0</v>
      </c>
      <c r="AN69" s="416">
        <v>0</v>
      </c>
      <c r="AO69" s="416">
        <v>0</v>
      </c>
      <c r="AP69" s="416">
        <v>0</v>
      </c>
      <c r="AQ69" s="416">
        <v>0</v>
      </c>
      <c r="AR69" s="416">
        <v>0</v>
      </c>
      <c r="AS69" s="416">
        <v>0</v>
      </c>
      <c r="AT69" s="416">
        <v>0</v>
      </c>
      <c r="AU69" s="416">
        <v>0</v>
      </c>
      <c r="AV69" s="416">
        <v>0</v>
      </c>
      <c r="AW69" s="416">
        <v>0</v>
      </c>
      <c r="AX69" s="416">
        <v>0</v>
      </c>
      <c r="AY69" s="416">
        <v>0</v>
      </c>
      <c r="AZ69" s="417">
        <f t="shared" si="5"/>
        <v>0</v>
      </c>
    </row>
    <row r="70" spans="1:52" s="414" customFormat="1" ht="11.25" x14ac:dyDescent="0.2">
      <c r="A70" s="624"/>
      <c r="B70" s="415" t="s">
        <v>595</v>
      </c>
      <c r="C70" s="415" t="s">
        <v>526</v>
      </c>
      <c r="D70" s="416"/>
      <c r="E70" s="416"/>
      <c r="F70" s="449"/>
      <c r="G70" s="416"/>
      <c r="H70" s="416"/>
      <c r="I70" s="416"/>
      <c r="J70" s="416"/>
      <c r="K70" s="416">
        <v>0</v>
      </c>
      <c r="L70" s="416">
        <v>0</v>
      </c>
      <c r="M70" s="449">
        <v>0</v>
      </c>
      <c r="N70" s="416">
        <v>0</v>
      </c>
      <c r="O70" s="416">
        <v>0</v>
      </c>
      <c r="P70" s="416">
        <v>0</v>
      </c>
      <c r="Q70" s="416">
        <v>0</v>
      </c>
      <c r="R70" s="416">
        <v>0</v>
      </c>
      <c r="S70" s="416">
        <v>0</v>
      </c>
      <c r="T70" s="416">
        <v>0</v>
      </c>
      <c r="U70" s="416">
        <v>0</v>
      </c>
      <c r="V70" s="416">
        <v>0</v>
      </c>
      <c r="W70" s="416">
        <v>0</v>
      </c>
      <c r="X70" s="416">
        <v>0</v>
      </c>
      <c r="Y70" s="416">
        <v>0</v>
      </c>
      <c r="Z70" s="416">
        <v>0</v>
      </c>
      <c r="AA70" s="416">
        <v>0</v>
      </c>
      <c r="AB70" s="416">
        <v>0</v>
      </c>
      <c r="AC70" s="416">
        <v>0</v>
      </c>
      <c r="AD70" s="416">
        <v>0</v>
      </c>
      <c r="AE70" s="416">
        <v>0</v>
      </c>
      <c r="AF70" s="416">
        <v>0</v>
      </c>
      <c r="AG70" s="416">
        <v>0</v>
      </c>
      <c r="AH70" s="416">
        <v>0</v>
      </c>
      <c r="AI70" s="416">
        <v>0</v>
      </c>
      <c r="AJ70" s="416">
        <v>0</v>
      </c>
      <c r="AK70" s="416">
        <v>0</v>
      </c>
      <c r="AL70" s="416">
        <v>0</v>
      </c>
      <c r="AM70" s="416">
        <v>0</v>
      </c>
      <c r="AN70" s="416">
        <v>0</v>
      </c>
      <c r="AO70" s="416">
        <v>0</v>
      </c>
      <c r="AP70" s="416">
        <v>0</v>
      </c>
      <c r="AQ70" s="416">
        <v>0</v>
      </c>
      <c r="AR70" s="416">
        <v>0</v>
      </c>
      <c r="AS70" s="416">
        <v>0</v>
      </c>
      <c r="AT70" s="416">
        <v>0</v>
      </c>
      <c r="AU70" s="416">
        <v>0</v>
      </c>
      <c r="AV70" s="416">
        <v>0</v>
      </c>
      <c r="AW70" s="416">
        <v>0</v>
      </c>
      <c r="AX70" s="416">
        <v>0</v>
      </c>
      <c r="AY70" s="416">
        <v>0</v>
      </c>
      <c r="AZ70" s="417">
        <f t="shared" si="5"/>
        <v>0</v>
      </c>
    </row>
    <row r="71" spans="1:52" s="414" customFormat="1" ht="11.25" x14ac:dyDescent="0.2">
      <c r="A71" s="624"/>
      <c r="B71" s="415" t="s">
        <v>871</v>
      </c>
      <c r="C71" s="415" t="s">
        <v>870</v>
      </c>
      <c r="D71" s="416"/>
      <c r="E71" s="416"/>
      <c r="F71" s="449"/>
      <c r="G71" s="416"/>
      <c r="H71" s="416"/>
      <c r="I71" s="416"/>
      <c r="J71" s="416"/>
      <c r="K71" s="416"/>
      <c r="L71" s="416"/>
      <c r="M71" s="449"/>
      <c r="N71" s="416"/>
      <c r="O71" s="416"/>
      <c r="P71" s="416"/>
      <c r="Q71" s="416"/>
      <c r="R71" s="416"/>
      <c r="S71" s="416"/>
      <c r="T71" s="416">
        <v>0</v>
      </c>
      <c r="U71" s="416">
        <v>0</v>
      </c>
      <c r="V71" s="416">
        <v>0</v>
      </c>
      <c r="W71" s="416">
        <v>0</v>
      </c>
      <c r="X71" s="416">
        <v>0</v>
      </c>
      <c r="Y71" s="416">
        <v>0</v>
      </c>
      <c r="Z71" s="416">
        <v>0</v>
      </c>
      <c r="AA71" s="416">
        <v>0</v>
      </c>
      <c r="AB71" s="416">
        <v>0</v>
      </c>
      <c r="AC71" s="416">
        <v>0</v>
      </c>
      <c r="AD71" s="416">
        <v>0</v>
      </c>
      <c r="AE71" s="416">
        <v>0</v>
      </c>
      <c r="AF71" s="416">
        <v>0</v>
      </c>
      <c r="AG71" s="416">
        <v>0</v>
      </c>
      <c r="AH71" s="416">
        <v>0</v>
      </c>
      <c r="AI71" s="416">
        <v>0</v>
      </c>
      <c r="AJ71" s="416">
        <v>0</v>
      </c>
      <c r="AK71" s="416">
        <v>0</v>
      </c>
      <c r="AL71" s="416">
        <v>0</v>
      </c>
      <c r="AM71" s="416">
        <v>0</v>
      </c>
      <c r="AN71" s="416">
        <v>0</v>
      </c>
      <c r="AO71" s="416">
        <v>0</v>
      </c>
      <c r="AP71" s="416">
        <v>0</v>
      </c>
      <c r="AQ71" s="416">
        <v>0</v>
      </c>
      <c r="AR71" s="416">
        <v>0</v>
      </c>
      <c r="AS71" s="416">
        <v>0</v>
      </c>
      <c r="AT71" s="416">
        <v>0</v>
      </c>
      <c r="AU71" s="416">
        <v>50000000</v>
      </c>
      <c r="AV71" s="416">
        <v>0</v>
      </c>
      <c r="AW71" s="416">
        <v>0</v>
      </c>
      <c r="AX71" s="416">
        <v>0</v>
      </c>
      <c r="AY71" s="416">
        <v>0</v>
      </c>
      <c r="AZ71" s="417">
        <f t="shared" si="5"/>
        <v>50000000</v>
      </c>
    </row>
    <row r="72" spans="1:52" s="414" customFormat="1" ht="11.25" x14ac:dyDescent="0.2">
      <c r="A72" s="624"/>
      <c r="B72" s="415" t="s">
        <v>595</v>
      </c>
      <c r="C72" s="415" t="s">
        <v>461</v>
      </c>
      <c r="D72" s="416"/>
      <c r="E72" s="416"/>
      <c r="F72" s="449"/>
      <c r="G72" s="416"/>
      <c r="H72" s="416"/>
      <c r="I72" s="416"/>
      <c r="J72" s="416"/>
      <c r="K72" s="416"/>
      <c r="L72" s="416"/>
      <c r="M72" s="449"/>
      <c r="N72" s="416"/>
      <c r="O72" s="416"/>
      <c r="P72" s="416"/>
      <c r="Q72" s="416"/>
      <c r="R72" s="416"/>
      <c r="S72" s="416"/>
      <c r="T72" s="416"/>
      <c r="U72" s="416"/>
      <c r="V72" s="416">
        <v>0</v>
      </c>
      <c r="W72" s="416">
        <v>0</v>
      </c>
      <c r="X72" s="416">
        <v>0</v>
      </c>
      <c r="Y72" s="416">
        <v>0</v>
      </c>
      <c r="Z72" s="416">
        <v>0</v>
      </c>
      <c r="AA72" s="416">
        <v>0</v>
      </c>
      <c r="AB72" s="416">
        <v>0</v>
      </c>
      <c r="AC72" s="416">
        <v>0</v>
      </c>
      <c r="AD72" s="416">
        <v>0</v>
      </c>
      <c r="AE72" s="416">
        <v>0</v>
      </c>
      <c r="AF72" s="416">
        <v>0</v>
      </c>
      <c r="AG72" s="416">
        <v>0</v>
      </c>
      <c r="AH72" s="416">
        <v>0</v>
      </c>
      <c r="AI72" s="416">
        <v>0</v>
      </c>
      <c r="AJ72" s="416">
        <v>0</v>
      </c>
      <c r="AK72" s="416">
        <v>0</v>
      </c>
      <c r="AL72" s="416">
        <v>0</v>
      </c>
      <c r="AM72" s="416">
        <v>0</v>
      </c>
      <c r="AN72" s="416">
        <v>0</v>
      </c>
      <c r="AO72" s="416">
        <v>0</v>
      </c>
      <c r="AP72" s="416">
        <v>0</v>
      </c>
      <c r="AQ72" s="416">
        <v>0</v>
      </c>
      <c r="AR72" s="416">
        <v>0</v>
      </c>
      <c r="AS72" s="416">
        <v>0</v>
      </c>
      <c r="AT72" s="416">
        <v>0</v>
      </c>
      <c r="AU72" s="416">
        <v>0</v>
      </c>
      <c r="AV72" s="416">
        <v>0</v>
      </c>
      <c r="AW72" s="416">
        <v>0</v>
      </c>
      <c r="AX72" s="416">
        <v>0</v>
      </c>
      <c r="AY72" s="416">
        <v>0</v>
      </c>
      <c r="AZ72" s="417">
        <f t="shared" si="5"/>
        <v>0</v>
      </c>
    </row>
    <row r="73" spans="1:52" s="414" customFormat="1" ht="11.25" x14ac:dyDescent="0.2">
      <c r="A73" s="624"/>
      <c r="B73" s="415" t="s">
        <v>871</v>
      </c>
      <c r="C73" s="415" t="s">
        <v>872</v>
      </c>
      <c r="D73" s="416"/>
      <c r="E73" s="416"/>
      <c r="F73" s="449"/>
      <c r="G73" s="416"/>
      <c r="H73" s="416"/>
      <c r="I73" s="416"/>
      <c r="J73" s="416"/>
      <c r="K73" s="416"/>
      <c r="L73" s="416"/>
      <c r="M73" s="449"/>
      <c r="N73" s="416"/>
      <c r="O73" s="416"/>
      <c r="P73" s="416"/>
      <c r="Q73" s="416"/>
      <c r="R73" s="416"/>
      <c r="S73" s="416"/>
      <c r="T73" s="416"/>
      <c r="U73" s="416"/>
      <c r="V73" s="416">
        <v>0</v>
      </c>
      <c r="W73" s="416">
        <v>0</v>
      </c>
      <c r="X73" s="416">
        <v>0</v>
      </c>
      <c r="Y73" s="416">
        <v>0</v>
      </c>
      <c r="Z73" s="416">
        <v>0</v>
      </c>
      <c r="AA73" s="416">
        <v>0</v>
      </c>
      <c r="AB73" s="416">
        <v>0</v>
      </c>
      <c r="AC73" s="416">
        <v>0</v>
      </c>
      <c r="AD73" s="416">
        <v>0</v>
      </c>
      <c r="AE73" s="416">
        <v>0</v>
      </c>
      <c r="AF73" s="416">
        <v>0</v>
      </c>
      <c r="AG73" s="416">
        <v>0</v>
      </c>
      <c r="AH73" s="416">
        <v>0</v>
      </c>
      <c r="AI73" s="416">
        <v>0</v>
      </c>
      <c r="AJ73" s="416">
        <v>0</v>
      </c>
      <c r="AK73" s="416">
        <v>0</v>
      </c>
      <c r="AL73" s="416">
        <v>0</v>
      </c>
      <c r="AM73" s="416">
        <v>0</v>
      </c>
      <c r="AN73" s="416">
        <v>0</v>
      </c>
      <c r="AO73" s="416">
        <v>0</v>
      </c>
      <c r="AP73" s="416">
        <v>0</v>
      </c>
      <c r="AQ73" s="416">
        <v>0</v>
      </c>
      <c r="AR73" s="416">
        <v>0</v>
      </c>
      <c r="AS73" s="416">
        <v>0</v>
      </c>
      <c r="AT73" s="416">
        <v>0</v>
      </c>
      <c r="AU73" s="416">
        <v>50000000</v>
      </c>
      <c r="AV73" s="416">
        <v>0</v>
      </c>
      <c r="AW73" s="416">
        <v>0</v>
      </c>
      <c r="AX73" s="416">
        <v>0</v>
      </c>
      <c r="AY73" s="416">
        <v>0</v>
      </c>
      <c r="AZ73" s="417">
        <f t="shared" si="5"/>
        <v>50000000</v>
      </c>
    </row>
    <row r="74" spans="1:52" s="414" customFormat="1" ht="11.25" x14ac:dyDescent="0.2">
      <c r="A74" s="624"/>
      <c r="B74" s="415" t="s">
        <v>535</v>
      </c>
      <c r="C74" s="415" t="s">
        <v>829</v>
      </c>
      <c r="D74" s="416"/>
      <c r="E74" s="416"/>
      <c r="F74" s="449"/>
      <c r="G74" s="416"/>
      <c r="H74" s="416"/>
      <c r="I74" s="416"/>
      <c r="J74" s="416"/>
      <c r="K74" s="416">
        <v>0</v>
      </c>
      <c r="L74" s="416">
        <v>0</v>
      </c>
      <c r="M74" s="449">
        <v>0</v>
      </c>
      <c r="N74" s="416">
        <v>0</v>
      </c>
      <c r="O74" s="416">
        <v>0</v>
      </c>
      <c r="P74" s="416">
        <v>0</v>
      </c>
      <c r="Q74" s="416">
        <v>0</v>
      </c>
      <c r="R74" s="416">
        <v>0</v>
      </c>
      <c r="S74" s="416">
        <v>0</v>
      </c>
      <c r="T74" s="416">
        <v>0</v>
      </c>
      <c r="U74" s="416">
        <v>0</v>
      </c>
      <c r="V74" s="416">
        <v>0</v>
      </c>
      <c r="W74" s="416">
        <v>0</v>
      </c>
      <c r="X74" s="416">
        <v>0</v>
      </c>
      <c r="Y74" s="416">
        <v>0</v>
      </c>
      <c r="Z74" s="416">
        <v>0</v>
      </c>
      <c r="AA74" s="416">
        <v>0</v>
      </c>
      <c r="AB74" s="416">
        <v>0</v>
      </c>
      <c r="AC74" s="416">
        <v>0</v>
      </c>
      <c r="AD74" s="416">
        <v>0</v>
      </c>
      <c r="AE74" s="416">
        <v>0</v>
      </c>
      <c r="AF74" s="416">
        <v>0</v>
      </c>
      <c r="AG74" s="416">
        <v>0</v>
      </c>
      <c r="AH74" s="416">
        <v>0</v>
      </c>
      <c r="AI74" s="416">
        <v>0</v>
      </c>
      <c r="AJ74" s="416">
        <v>0</v>
      </c>
      <c r="AK74" s="416">
        <v>0</v>
      </c>
      <c r="AL74" s="416">
        <v>0</v>
      </c>
      <c r="AM74" s="416">
        <v>0</v>
      </c>
      <c r="AN74" s="416">
        <v>0</v>
      </c>
      <c r="AO74" s="416">
        <v>0</v>
      </c>
      <c r="AP74" s="416">
        <v>0</v>
      </c>
      <c r="AQ74" s="416">
        <v>0</v>
      </c>
      <c r="AR74" s="416">
        <v>199999997</v>
      </c>
      <c r="AS74" s="416">
        <v>0</v>
      </c>
      <c r="AT74" s="416">
        <v>0</v>
      </c>
      <c r="AU74" s="416">
        <v>0</v>
      </c>
      <c r="AV74" s="416">
        <v>0</v>
      </c>
      <c r="AW74" s="416">
        <v>0</v>
      </c>
      <c r="AX74" s="416">
        <v>0</v>
      </c>
      <c r="AY74" s="416">
        <v>0</v>
      </c>
      <c r="AZ74" s="417">
        <f t="shared" si="5"/>
        <v>199999997</v>
      </c>
    </row>
    <row r="75" spans="1:52" s="414" customFormat="1" ht="11.25" x14ac:dyDescent="0.2">
      <c r="A75" s="624"/>
      <c r="B75" s="415" t="s">
        <v>514</v>
      </c>
      <c r="C75" s="415" t="s">
        <v>697</v>
      </c>
      <c r="D75" s="416"/>
      <c r="E75" s="416"/>
      <c r="F75" s="449"/>
      <c r="G75" s="416"/>
      <c r="H75" s="416"/>
      <c r="I75" s="416"/>
      <c r="J75" s="416"/>
      <c r="K75" s="416">
        <v>0</v>
      </c>
      <c r="L75" s="416">
        <v>0</v>
      </c>
      <c r="M75" s="449">
        <v>0</v>
      </c>
      <c r="N75" s="416">
        <v>0</v>
      </c>
      <c r="O75" s="416">
        <v>0</v>
      </c>
      <c r="P75" s="416">
        <v>0</v>
      </c>
      <c r="Q75" s="416">
        <v>0</v>
      </c>
      <c r="R75" s="416">
        <v>0</v>
      </c>
      <c r="S75" s="416">
        <v>0</v>
      </c>
      <c r="T75" s="416">
        <v>0</v>
      </c>
      <c r="U75" s="416">
        <v>0</v>
      </c>
      <c r="V75" s="416">
        <v>0</v>
      </c>
      <c r="W75" s="416">
        <v>0</v>
      </c>
      <c r="X75" s="416">
        <v>0</v>
      </c>
      <c r="Y75" s="416">
        <v>0</v>
      </c>
      <c r="Z75" s="416">
        <v>0</v>
      </c>
      <c r="AA75" s="416">
        <v>0</v>
      </c>
      <c r="AB75" s="416">
        <v>0</v>
      </c>
      <c r="AC75" s="416">
        <v>0</v>
      </c>
      <c r="AD75" s="416">
        <v>0</v>
      </c>
      <c r="AE75" s="416">
        <v>0</v>
      </c>
      <c r="AF75" s="416">
        <v>0</v>
      </c>
      <c r="AG75" s="416">
        <v>0</v>
      </c>
      <c r="AH75" s="416">
        <v>0</v>
      </c>
      <c r="AI75" s="416">
        <v>0</v>
      </c>
      <c r="AJ75" s="416">
        <v>0</v>
      </c>
      <c r="AK75" s="416">
        <v>0</v>
      </c>
      <c r="AL75" s="416">
        <v>0</v>
      </c>
      <c r="AM75" s="416">
        <v>0</v>
      </c>
      <c r="AN75" s="416">
        <v>0</v>
      </c>
      <c r="AO75" s="416">
        <v>0</v>
      </c>
      <c r="AP75" s="416">
        <v>0</v>
      </c>
      <c r="AQ75" s="416">
        <v>0</v>
      </c>
      <c r="AR75" s="416">
        <v>16699462</v>
      </c>
      <c r="AS75" s="416">
        <v>0</v>
      </c>
      <c r="AT75" s="416">
        <v>0</v>
      </c>
      <c r="AU75" s="416">
        <v>0</v>
      </c>
      <c r="AV75" s="416">
        <v>0</v>
      </c>
      <c r="AW75" s="416">
        <v>0</v>
      </c>
      <c r="AX75" s="416">
        <v>0</v>
      </c>
      <c r="AY75" s="416">
        <v>0</v>
      </c>
      <c r="AZ75" s="417">
        <f t="shared" si="5"/>
        <v>16699462</v>
      </c>
    </row>
    <row r="76" spans="1:52" s="414" customFormat="1" ht="11.25" x14ac:dyDescent="0.2">
      <c r="A76" s="624"/>
      <c r="B76" s="415" t="s">
        <v>535</v>
      </c>
      <c r="C76" s="415" t="s">
        <v>830</v>
      </c>
      <c r="D76" s="416"/>
      <c r="E76" s="416"/>
      <c r="F76" s="449"/>
      <c r="G76" s="416"/>
      <c r="H76" s="416"/>
      <c r="I76" s="416"/>
      <c r="J76" s="416"/>
      <c r="K76" s="416">
        <v>0</v>
      </c>
      <c r="L76" s="416">
        <v>0</v>
      </c>
      <c r="M76" s="449">
        <v>0</v>
      </c>
      <c r="N76" s="416">
        <v>0</v>
      </c>
      <c r="O76" s="416">
        <v>0</v>
      </c>
      <c r="P76" s="416">
        <v>0</v>
      </c>
      <c r="Q76" s="416">
        <v>0</v>
      </c>
      <c r="R76" s="416">
        <v>0</v>
      </c>
      <c r="S76" s="416">
        <v>0</v>
      </c>
      <c r="T76" s="416">
        <v>0</v>
      </c>
      <c r="U76" s="416">
        <v>0</v>
      </c>
      <c r="V76" s="416">
        <v>0</v>
      </c>
      <c r="W76" s="416">
        <v>0</v>
      </c>
      <c r="X76" s="416">
        <v>0</v>
      </c>
      <c r="Y76" s="416">
        <v>0</v>
      </c>
      <c r="Z76" s="416">
        <v>0</v>
      </c>
      <c r="AA76" s="416">
        <v>0</v>
      </c>
      <c r="AB76" s="416">
        <v>0</v>
      </c>
      <c r="AC76" s="416">
        <v>0</v>
      </c>
      <c r="AD76" s="416">
        <v>0</v>
      </c>
      <c r="AE76" s="416">
        <v>0</v>
      </c>
      <c r="AF76" s="416">
        <v>0</v>
      </c>
      <c r="AG76" s="416">
        <v>0</v>
      </c>
      <c r="AH76" s="416">
        <v>0</v>
      </c>
      <c r="AI76" s="416">
        <v>0</v>
      </c>
      <c r="AJ76" s="416">
        <v>0</v>
      </c>
      <c r="AK76" s="416">
        <v>0</v>
      </c>
      <c r="AL76" s="416">
        <v>0</v>
      </c>
      <c r="AM76" s="416">
        <v>0</v>
      </c>
      <c r="AN76" s="416">
        <v>0</v>
      </c>
      <c r="AO76" s="416">
        <v>0</v>
      </c>
      <c r="AP76" s="416">
        <v>0</v>
      </c>
      <c r="AQ76" s="416">
        <v>0</v>
      </c>
      <c r="AR76" s="416">
        <v>199999997</v>
      </c>
      <c r="AS76" s="416">
        <v>0</v>
      </c>
      <c r="AT76" s="416">
        <v>0</v>
      </c>
      <c r="AU76" s="416">
        <v>0</v>
      </c>
      <c r="AV76" s="416">
        <v>0</v>
      </c>
      <c r="AW76" s="416">
        <v>0</v>
      </c>
      <c r="AX76" s="416">
        <v>0</v>
      </c>
      <c r="AY76" s="416">
        <v>0</v>
      </c>
      <c r="AZ76" s="417">
        <f t="shared" si="5"/>
        <v>199999997</v>
      </c>
    </row>
    <row r="77" spans="1:52" s="414" customFormat="1" ht="11.25" x14ac:dyDescent="0.2">
      <c r="A77" s="624"/>
      <c r="B77" s="415" t="s">
        <v>818</v>
      </c>
      <c r="C77" s="415" t="s">
        <v>817</v>
      </c>
      <c r="D77" s="416"/>
      <c r="E77" s="416"/>
      <c r="F77" s="449"/>
      <c r="G77" s="416"/>
      <c r="H77" s="416"/>
      <c r="I77" s="416"/>
      <c r="J77" s="416"/>
      <c r="K77" s="416"/>
      <c r="L77" s="416"/>
      <c r="M77" s="449"/>
      <c r="N77" s="416"/>
      <c r="O77" s="416"/>
      <c r="P77" s="416"/>
      <c r="Q77" s="416"/>
      <c r="R77" s="416"/>
      <c r="S77" s="416"/>
      <c r="T77" s="416"/>
      <c r="U77" s="416"/>
      <c r="V77" s="416">
        <v>0</v>
      </c>
      <c r="W77" s="416">
        <v>0</v>
      </c>
      <c r="X77" s="416">
        <v>0</v>
      </c>
      <c r="Y77" s="416">
        <v>0</v>
      </c>
      <c r="Z77" s="416">
        <v>0</v>
      </c>
      <c r="AA77" s="416">
        <v>0</v>
      </c>
      <c r="AB77" s="416">
        <v>0</v>
      </c>
      <c r="AC77" s="416">
        <v>0</v>
      </c>
      <c r="AD77" s="416">
        <v>0</v>
      </c>
      <c r="AE77" s="416">
        <v>0</v>
      </c>
      <c r="AF77" s="416">
        <v>0</v>
      </c>
      <c r="AG77" s="416">
        <v>0</v>
      </c>
      <c r="AH77" s="416">
        <v>0</v>
      </c>
      <c r="AI77" s="416">
        <v>0</v>
      </c>
      <c r="AJ77" s="416">
        <v>0</v>
      </c>
      <c r="AK77" s="416">
        <v>0</v>
      </c>
      <c r="AL77" s="416">
        <v>0</v>
      </c>
      <c r="AM77" s="416">
        <v>0</v>
      </c>
      <c r="AN77" s="416">
        <v>0</v>
      </c>
      <c r="AO77" s="416">
        <v>0</v>
      </c>
      <c r="AP77" s="416">
        <v>0</v>
      </c>
      <c r="AQ77" s="416">
        <v>0</v>
      </c>
      <c r="AR77" s="416">
        <v>0</v>
      </c>
      <c r="AS77" s="416">
        <v>0</v>
      </c>
      <c r="AT77" s="416">
        <v>0</v>
      </c>
      <c r="AU77" s="416">
        <v>0</v>
      </c>
      <c r="AV77" s="416">
        <v>0</v>
      </c>
      <c r="AW77" s="416">
        <v>0</v>
      </c>
      <c r="AX77" s="416">
        <v>0</v>
      </c>
      <c r="AY77" s="416">
        <v>0</v>
      </c>
      <c r="AZ77" s="417">
        <f t="shared" si="5"/>
        <v>0</v>
      </c>
    </row>
    <row r="78" spans="1:52" s="414" customFormat="1" ht="11.25" x14ac:dyDescent="0.2">
      <c r="A78" s="500" t="s">
        <v>464</v>
      </c>
      <c r="B78" s="500" t="s">
        <v>21</v>
      </c>
      <c r="C78" s="500"/>
      <c r="D78" s="500">
        <v>0</v>
      </c>
      <c r="E78" s="500">
        <v>0</v>
      </c>
      <c r="F78" s="500">
        <v>0</v>
      </c>
      <c r="G78" s="500">
        <f t="shared" ref="G78:AW78" si="6">SUBTOTAL(9,G54:G77)</f>
        <v>0</v>
      </c>
      <c r="H78" s="500">
        <f t="shared" si="6"/>
        <v>0</v>
      </c>
      <c r="I78" s="500">
        <f t="shared" si="6"/>
        <v>0</v>
      </c>
      <c r="J78" s="500">
        <f t="shared" si="6"/>
        <v>0</v>
      </c>
      <c r="K78" s="500">
        <f t="shared" si="6"/>
        <v>0</v>
      </c>
      <c r="L78" s="500">
        <f t="shared" si="6"/>
        <v>0</v>
      </c>
      <c r="M78" s="500">
        <f t="shared" si="6"/>
        <v>0</v>
      </c>
      <c r="N78" s="500">
        <f t="shared" si="6"/>
        <v>0</v>
      </c>
      <c r="O78" s="500">
        <f t="shared" si="6"/>
        <v>0</v>
      </c>
      <c r="P78" s="500">
        <f t="shared" si="6"/>
        <v>0</v>
      </c>
      <c r="Q78" s="500">
        <f t="shared" si="6"/>
        <v>0</v>
      </c>
      <c r="R78" s="500">
        <f t="shared" si="6"/>
        <v>0</v>
      </c>
      <c r="S78" s="500">
        <f t="shared" si="6"/>
        <v>0</v>
      </c>
      <c r="T78" s="500">
        <f t="shared" si="6"/>
        <v>0</v>
      </c>
      <c r="U78" s="500">
        <f t="shared" si="6"/>
        <v>0</v>
      </c>
      <c r="V78" s="500">
        <f t="shared" si="6"/>
        <v>0</v>
      </c>
      <c r="W78" s="500">
        <f t="shared" si="6"/>
        <v>0</v>
      </c>
      <c r="X78" s="500">
        <f t="shared" si="6"/>
        <v>0</v>
      </c>
      <c r="Y78" s="500">
        <f t="shared" si="6"/>
        <v>0</v>
      </c>
      <c r="Z78" s="500">
        <f t="shared" si="6"/>
        <v>0</v>
      </c>
      <c r="AA78" s="500">
        <f t="shared" si="6"/>
        <v>0</v>
      </c>
      <c r="AB78" s="500">
        <f t="shared" si="6"/>
        <v>0</v>
      </c>
      <c r="AC78" s="500">
        <f t="shared" si="6"/>
        <v>0</v>
      </c>
      <c r="AD78" s="500">
        <f t="shared" si="6"/>
        <v>0</v>
      </c>
      <c r="AE78" s="500">
        <f t="shared" si="6"/>
        <v>0</v>
      </c>
      <c r="AF78" s="500">
        <f t="shared" si="6"/>
        <v>0</v>
      </c>
      <c r="AG78" s="500">
        <f t="shared" si="6"/>
        <v>0</v>
      </c>
      <c r="AH78" s="500">
        <f t="shared" si="6"/>
        <v>230000000</v>
      </c>
      <c r="AI78" s="500">
        <f t="shared" si="6"/>
        <v>0</v>
      </c>
      <c r="AJ78" s="500">
        <f t="shared" si="6"/>
        <v>0</v>
      </c>
      <c r="AK78" s="500">
        <f t="shared" si="6"/>
        <v>0</v>
      </c>
      <c r="AL78" s="500">
        <f t="shared" si="6"/>
        <v>0</v>
      </c>
      <c r="AM78" s="500">
        <f t="shared" si="6"/>
        <v>0</v>
      </c>
      <c r="AN78" s="500">
        <f t="shared" si="6"/>
        <v>0</v>
      </c>
      <c r="AO78" s="500">
        <f t="shared" si="6"/>
        <v>0</v>
      </c>
      <c r="AP78" s="500">
        <f t="shared" si="6"/>
        <v>786977087</v>
      </c>
      <c r="AQ78" s="500">
        <f t="shared" si="6"/>
        <v>0</v>
      </c>
      <c r="AR78" s="500">
        <f t="shared" si="6"/>
        <v>416699456</v>
      </c>
      <c r="AS78" s="500">
        <f t="shared" si="6"/>
        <v>0</v>
      </c>
      <c r="AT78" s="500">
        <f t="shared" si="6"/>
        <v>1003074000</v>
      </c>
      <c r="AU78" s="500">
        <f t="shared" si="6"/>
        <v>100000000</v>
      </c>
      <c r="AV78" s="500">
        <f t="shared" si="6"/>
        <v>0</v>
      </c>
      <c r="AW78" s="500">
        <f t="shared" si="6"/>
        <v>692800000</v>
      </c>
      <c r="AX78" s="500">
        <f t="shared" ref="AX78:AY78" si="7">SUBTOTAL(9,AX54:AX77)</f>
        <v>0</v>
      </c>
      <c r="AY78" s="500">
        <f t="shared" si="7"/>
        <v>0</v>
      </c>
      <c r="AZ78" s="500">
        <f>SUBTOTAL(9,AZ54:AZ77)</f>
        <v>3229550543</v>
      </c>
    </row>
    <row r="79" spans="1:52" s="414" customFormat="1" ht="11.25" x14ac:dyDescent="0.2">
      <c r="A79" s="549"/>
      <c r="B79" s="415" t="s">
        <v>544</v>
      </c>
      <c r="C79" s="415" t="s">
        <v>698</v>
      </c>
      <c r="D79" s="416">
        <v>0</v>
      </c>
      <c r="E79" s="416">
        <v>0</v>
      </c>
      <c r="F79" s="449">
        <v>0</v>
      </c>
      <c r="G79" s="416">
        <v>0</v>
      </c>
      <c r="H79" s="416">
        <v>0</v>
      </c>
      <c r="I79" s="416">
        <v>0</v>
      </c>
      <c r="J79" s="416">
        <v>0</v>
      </c>
      <c r="K79" s="416">
        <v>0</v>
      </c>
      <c r="L79" s="416">
        <v>0</v>
      </c>
      <c r="M79" s="416">
        <v>0</v>
      </c>
      <c r="N79" s="416">
        <v>0</v>
      </c>
      <c r="O79" s="416">
        <v>0</v>
      </c>
      <c r="P79" s="416">
        <v>0</v>
      </c>
      <c r="Q79" s="416">
        <v>0</v>
      </c>
      <c r="R79" s="416">
        <v>0</v>
      </c>
      <c r="S79" s="416">
        <v>0</v>
      </c>
      <c r="T79" s="416">
        <v>0</v>
      </c>
      <c r="U79" s="416">
        <v>0</v>
      </c>
      <c r="V79" s="416">
        <v>0</v>
      </c>
      <c r="W79" s="416">
        <v>0</v>
      </c>
      <c r="X79" s="416">
        <v>0</v>
      </c>
      <c r="Y79" s="416">
        <v>0</v>
      </c>
      <c r="Z79" s="416">
        <v>0</v>
      </c>
      <c r="AA79" s="416">
        <v>0</v>
      </c>
      <c r="AB79" s="416">
        <v>0</v>
      </c>
      <c r="AC79" s="416">
        <v>0</v>
      </c>
      <c r="AD79" s="416">
        <v>0</v>
      </c>
      <c r="AE79" s="416">
        <v>0</v>
      </c>
      <c r="AF79" s="416">
        <v>0</v>
      </c>
      <c r="AG79" s="416">
        <v>0</v>
      </c>
      <c r="AH79" s="416">
        <v>0</v>
      </c>
      <c r="AI79" s="416">
        <v>0</v>
      </c>
      <c r="AJ79" s="416">
        <v>0</v>
      </c>
      <c r="AK79" s="416">
        <v>0</v>
      </c>
      <c r="AL79" s="416">
        <v>0</v>
      </c>
      <c r="AM79" s="417">
        <v>0</v>
      </c>
      <c r="AN79" s="417">
        <v>0</v>
      </c>
      <c r="AO79" s="417">
        <v>0</v>
      </c>
      <c r="AP79" s="417">
        <v>0</v>
      </c>
      <c r="AQ79" s="417">
        <v>0</v>
      </c>
      <c r="AR79" s="417">
        <v>0</v>
      </c>
      <c r="AS79" s="417">
        <v>0</v>
      </c>
      <c r="AT79" s="417">
        <v>103</v>
      </c>
      <c r="AU79" s="417">
        <v>18106639</v>
      </c>
      <c r="AV79" s="417">
        <v>0</v>
      </c>
      <c r="AW79" s="417">
        <v>0</v>
      </c>
      <c r="AX79" s="417">
        <v>0</v>
      </c>
      <c r="AY79" s="417" t="s">
        <v>381</v>
      </c>
      <c r="AZ79" s="417">
        <f>SUM(D79:AY79)</f>
        <v>18106742</v>
      </c>
    </row>
    <row r="80" spans="1:52" s="414" customFormat="1" ht="11.25" x14ac:dyDescent="0.2">
      <c r="A80" s="549"/>
      <c r="B80" s="415" t="s">
        <v>556</v>
      </c>
      <c r="C80" s="415" t="s">
        <v>838</v>
      </c>
      <c r="D80" s="416"/>
      <c r="E80" s="416"/>
      <c r="F80" s="449"/>
      <c r="G80" s="416"/>
      <c r="H80" s="416"/>
      <c r="I80" s="416"/>
      <c r="J80" s="416"/>
      <c r="K80" s="416"/>
      <c r="L80" s="416"/>
      <c r="M80" s="416"/>
      <c r="N80" s="416"/>
      <c r="O80" s="416"/>
      <c r="P80" s="416"/>
      <c r="Q80" s="416"/>
      <c r="R80" s="416"/>
      <c r="S80" s="416"/>
      <c r="T80" s="416">
        <v>0</v>
      </c>
      <c r="U80" s="416">
        <v>0</v>
      </c>
      <c r="V80" s="416">
        <v>0</v>
      </c>
      <c r="W80" s="416">
        <v>0</v>
      </c>
      <c r="X80" s="416">
        <v>0</v>
      </c>
      <c r="Y80" s="416">
        <v>0</v>
      </c>
      <c r="Z80" s="416">
        <v>0</v>
      </c>
      <c r="AA80" s="416">
        <v>0</v>
      </c>
      <c r="AB80" s="416">
        <v>0</v>
      </c>
      <c r="AC80" s="416">
        <v>0</v>
      </c>
      <c r="AD80" s="416">
        <v>0</v>
      </c>
      <c r="AE80" s="416">
        <v>0</v>
      </c>
      <c r="AF80" s="416">
        <v>0</v>
      </c>
      <c r="AG80" s="416">
        <v>0</v>
      </c>
      <c r="AH80" s="416">
        <v>0</v>
      </c>
      <c r="AI80" s="416">
        <v>0</v>
      </c>
      <c r="AJ80" s="416">
        <v>0</v>
      </c>
      <c r="AK80" s="416">
        <v>0</v>
      </c>
      <c r="AL80" s="416">
        <v>0</v>
      </c>
      <c r="AM80" s="417">
        <v>0</v>
      </c>
      <c r="AN80" s="417">
        <v>0</v>
      </c>
      <c r="AO80" s="417">
        <v>0</v>
      </c>
      <c r="AP80" s="417">
        <v>0</v>
      </c>
      <c r="AQ80" s="417">
        <v>0</v>
      </c>
      <c r="AR80" s="417">
        <v>0</v>
      </c>
      <c r="AS80" s="417">
        <v>20000000</v>
      </c>
      <c r="AT80" s="417">
        <v>20000000</v>
      </c>
      <c r="AU80" s="417">
        <v>20000000</v>
      </c>
      <c r="AV80" s="417">
        <v>20000000</v>
      </c>
      <c r="AW80" s="417">
        <v>484954880</v>
      </c>
      <c r="AX80" s="417">
        <v>0</v>
      </c>
      <c r="AY80" s="417" t="s">
        <v>381</v>
      </c>
      <c r="AZ80" s="417">
        <f t="shared" ref="AZ80:AZ81" si="8">SUM(D80:AY80)</f>
        <v>564954880</v>
      </c>
    </row>
    <row r="81" spans="1:52" s="414" customFormat="1" ht="11.25" x14ac:dyDescent="0.2">
      <c r="A81" s="549"/>
      <c r="B81" s="415" t="s">
        <v>512</v>
      </c>
      <c r="C81" s="415" t="s">
        <v>587</v>
      </c>
      <c r="D81" s="416"/>
      <c r="E81" s="416"/>
      <c r="F81" s="449"/>
      <c r="G81" s="416"/>
      <c r="H81" s="416"/>
      <c r="I81" s="416"/>
      <c r="J81" s="416"/>
      <c r="K81" s="416">
        <v>0</v>
      </c>
      <c r="L81" s="416">
        <v>0</v>
      </c>
      <c r="M81" s="416">
        <v>0</v>
      </c>
      <c r="N81" s="416">
        <v>0</v>
      </c>
      <c r="O81" s="416">
        <v>0</v>
      </c>
      <c r="P81" s="416">
        <v>0</v>
      </c>
      <c r="Q81" s="416">
        <v>0</v>
      </c>
      <c r="R81" s="416">
        <v>0</v>
      </c>
      <c r="S81" s="416">
        <v>0</v>
      </c>
      <c r="T81" s="416">
        <v>0</v>
      </c>
      <c r="U81" s="416">
        <v>0</v>
      </c>
      <c r="V81" s="416">
        <v>0</v>
      </c>
      <c r="W81" s="416">
        <v>0</v>
      </c>
      <c r="X81" s="416">
        <v>0</v>
      </c>
      <c r="Y81" s="416">
        <v>0</v>
      </c>
      <c r="Z81" s="416">
        <v>0</v>
      </c>
      <c r="AA81" s="416">
        <v>0</v>
      </c>
      <c r="AB81" s="416">
        <v>0</v>
      </c>
      <c r="AC81" s="416">
        <v>0</v>
      </c>
      <c r="AD81" s="416">
        <v>0</v>
      </c>
      <c r="AE81" s="416">
        <v>0</v>
      </c>
      <c r="AF81" s="416">
        <v>0</v>
      </c>
      <c r="AG81" s="416">
        <v>0</v>
      </c>
      <c r="AH81" s="416">
        <v>0</v>
      </c>
      <c r="AI81" s="416">
        <v>0</v>
      </c>
      <c r="AJ81" s="416">
        <v>0</v>
      </c>
      <c r="AK81" s="416">
        <v>0</v>
      </c>
      <c r="AL81" s="416">
        <v>0</v>
      </c>
      <c r="AM81" s="417">
        <v>0</v>
      </c>
      <c r="AN81" s="417">
        <v>0</v>
      </c>
      <c r="AO81" s="417">
        <v>0</v>
      </c>
      <c r="AP81" s="417">
        <v>0</v>
      </c>
      <c r="AQ81" s="417">
        <v>0</v>
      </c>
      <c r="AR81" s="417">
        <v>0</v>
      </c>
      <c r="AS81" s="417">
        <v>0</v>
      </c>
      <c r="AT81" s="417">
        <v>0</v>
      </c>
      <c r="AU81" s="417">
        <v>50000000</v>
      </c>
      <c r="AV81" s="417">
        <v>1420000000</v>
      </c>
      <c r="AW81" s="417">
        <v>0</v>
      </c>
      <c r="AX81" s="417">
        <v>0</v>
      </c>
      <c r="AY81" s="417" t="s">
        <v>381</v>
      </c>
      <c r="AZ81" s="417">
        <f t="shared" si="8"/>
        <v>1470000000</v>
      </c>
    </row>
    <row r="82" spans="1:52" s="414" customFormat="1" ht="11.25" x14ac:dyDescent="0.2">
      <c r="A82" s="500" t="s">
        <v>547</v>
      </c>
      <c r="B82" s="500" t="s">
        <v>21</v>
      </c>
      <c r="C82" s="500"/>
      <c r="D82" s="500">
        <v>0</v>
      </c>
      <c r="E82" s="500">
        <v>0</v>
      </c>
      <c r="F82" s="500">
        <v>0</v>
      </c>
      <c r="G82" s="500">
        <v>0</v>
      </c>
      <c r="H82" s="500">
        <v>0</v>
      </c>
      <c r="I82" s="500">
        <v>0</v>
      </c>
      <c r="J82" s="500">
        <v>0</v>
      </c>
      <c r="K82" s="500">
        <f>SUBTOTAL(9,K79:K81)</f>
        <v>0</v>
      </c>
      <c r="L82" s="500">
        <f t="shared" ref="L82:AZ82" si="9">SUBTOTAL(9,L79:L81)</f>
        <v>0</v>
      </c>
      <c r="M82" s="500">
        <f t="shared" si="9"/>
        <v>0</v>
      </c>
      <c r="N82" s="500">
        <f t="shared" si="9"/>
        <v>0</v>
      </c>
      <c r="O82" s="500">
        <f t="shared" si="9"/>
        <v>0</v>
      </c>
      <c r="P82" s="500">
        <f t="shared" si="9"/>
        <v>0</v>
      </c>
      <c r="Q82" s="500">
        <f t="shared" si="9"/>
        <v>0</v>
      </c>
      <c r="R82" s="500">
        <f t="shared" si="9"/>
        <v>0</v>
      </c>
      <c r="S82" s="500">
        <f t="shared" si="9"/>
        <v>0</v>
      </c>
      <c r="T82" s="500">
        <f t="shared" si="9"/>
        <v>0</v>
      </c>
      <c r="U82" s="500">
        <f t="shared" si="9"/>
        <v>0</v>
      </c>
      <c r="V82" s="500">
        <f t="shared" si="9"/>
        <v>0</v>
      </c>
      <c r="W82" s="500">
        <f t="shared" si="9"/>
        <v>0</v>
      </c>
      <c r="X82" s="500">
        <f t="shared" si="9"/>
        <v>0</v>
      </c>
      <c r="Y82" s="500">
        <f t="shared" si="9"/>
        <v>0</v>
      </c>
      <c r="Z82" s="500">
        <f t="shared" si="9"/>
        <v>0</v>
      </c>
      <c r="AA82" s="500">
        <f t="shared" si="9"/>
        <v>0</v>
      </c>
      <c r="AB82" s="500">
        <f t="shared" si="9"/>
        <v>0</v>
      </c>
      <c r="AC82" s="500">
        <f t="shared" si="9"/>
        <v>0</v>
      </c>
      <c r="AD82" s="500">
        <f t="shared" si="9"/>
        <v>0</v>
      </c>
      <c r="AE82" s="500">
        <f t="shared" si="9"/>
        <v>0</v>
      </c>
      <c r="AF82" s="500">
        <f t="shared" si="9"/>
        <v>0</v>
      </c>
      <c r="AG82" s="500">
        <f t="shared" si="9"/>
        <v>0</v>
      </c>
      <c r="AH82" s="500">
        <f t="shared" si="9"/>
        <v>0</v>
      </c>
      <c r="AI82" s="500">
        <f t="shared" si="9"/>
        <v>0</v>
      </c>
      <c r="AJ82" s="500">
        <f t="shared" si="9"/>
        <v>0</v>
      </c>
      <c r="AK82" s="500">
        <f t="shared" si="9"/>
        <v>0</v>
      </c>
      <c r="AL82" s="500">
        <f t="shared" si="9"/>
        <v>0</v>
      </c>
      <c r="AM82" s="500">
        <f t="shared" si="9"/>
        <v>0</v>
      </c>
      <c r="AN82" s="500">
        <f t="shared" si="9"/>
        <v>0</v>
      </c>
      <c r="AO82" s="500">
        <f t="shared" si="9"/>
        <v>0</v>
      </c>
      <c r="AP82" s="500">
        <f t="shared" si="9"/>
        <v>0</v>
      </c>
      <c r="AQ82" s="500">
        <f t="shared" si="9"/>
        <v>0</v>
      </c>
      <c r="AR82" s="500">
        <f t="shared" si="9"/>
        <v>0</v>
      </c>
      <c r="AS82" s="500">
        <f t="shared" si="9"/>
        <v>20000000</v>
      </c>
      <c r="AT82" s="500">
        <f t="shared" si="9"/>
        <v>20000103</v>
      </c>
      <c r="AU82" s="500">
        <f t="shared" si="9"/>
        <v>88106639</v>
      </c>
      <c r="AV82" s="500">
        <f t="shared" si="9"/>
        <v>1440000000</v>
      </c>
      <c r="AW82" s="500">
        <f t="shared" si="9"/>
        <v>484954880</v>
      </c>
      <c r="AX82" s="500">
        <f t="shared" si="9"/>
        <v>0</v>
      </c>
      <c r="AY82" s="500">
        <f t="shared" si="9"/>
        <v>0</v>
      </c>
      <c r="AZ82" s="500">
        <f t="shared" si="9"/>
        <v>2053061622</v>
      </c>
    </row>
    <row r="83" spans="1:52" s="414" customFormat="1" ht="11.25" x14ac:dyDescent="0.2">
      <c r="A83" s="418"/>
      <c r="B83" s="418" t="s">
        <v>37</v>
      </c>
      <c r="C83" s="418" t="s">
        <v>21</v>
      </c>
      <c r="D83" s="419">
        <f>+D44-D53</f>
        <v>0</v>
      </c>
      <c r="E83" s="419">
        <f>+E44+E53</f>
        <v>0</v>
      </c>
      <c r="F83" s="419">
        <f>+F44+F53</f>
        <v>0</v>
      </c>
      <c r="G83" s="419">
        <f>+G44+G53+G78</f>
        <v>0</v>
      </c>
      <c r="H83" s="419">
        <f>+H44+H53+H78</f>
        <v>0</v>
      </c>
      <c r="I83" s="419">
        <f>+I44+I53+I78</f>
        <v>0</v>
      </c>
      <c r="J83" s="419">
        <f>+J44+J53+J78</f>
        <v>0</v>
      </c>
      <c r="K83" s="419">
        <f t="shared" ref="K83:AW83" si="10">+K44+K53+K78+K82</f>
        <v>0</v>
      </c>
      <c r="L83" s="419">
        <f t="shared" si="10"/>
        <v>0</v>
      </c>
      <c r="M83" s="419">
        <f t="shared" si="10"/>
        <v>0</v>
      </c>
      <c r="N83" s="419">
        <f t="shared" si="10"/>
        <v>0</v>
      </c>
      <c r="O83" s="419">
        <f t="shared" si="10"/>
        <v>0</v>
      </c>
      <c r="P83" s="419">
        <f t="shared" si="10"/>
        <v>0</v>
      </c>
      <c r="Q83" s="419">
        <f t="shared" si="10"/>
        <v>0</v>
      </c>
      <c r="R83" s="419">
        <f t="shared" si="10"/>
        <v>0</v>
      </c>
      <c r="S83" s="419">
        <f t="shared" si="10"/>
        <v>0</v>
      </c>
      <c r="T83" s="419">
        <f t="shared" si="10"/>
        <v>0</v>
      </c>
      <c r="U83" s="419">
        <f t="shared" si="10"/>
        <v>0</v>
      </c>
      <c r="V83" s="419">
        <f t="shared" si="10"/>
        <v>237000000</v>
      </c>
      <c r="W83" s="419">
        <f t="shared" si="10"/>
        <v>0</v>
      </c>
      <c r="X83" s="419">
        <f t="shared" si="10"/>
        <v>0</v>
      </c>
      <c r="Y83" s="419">
        <f t="shared" si="10"/>
        <v>0</v>
      </c>
      <c r="Z83" s="419">
        <f t="shared" si="10"/>
        <v>0</v>
      </c>
      <c r="AA83" s="419">
        <f t="shared" si="10"/>
        <v>0</v>
      </c>
      <c r="AB83" s="419">
        <f t="shared" si="10"/>
        <v>0</v>
      </c>
      <c r="AC83" s="419">
        <f t="shared" si="10"/>
        <v>0</v>
      </c>
      <c r="AD83" s="419">
        <f t="shared" si="10"/>
        <v>0</v>
      </c>
      <c r="AE83" s="419">
        <f t="shared" si="10"/>
        <v>0</v>
      </c>
      <c r="AF83" s="419">
        <f t="shared" si="10"/>
        <v>0</v>
      </c>
      <c r="AG83" s="419">
        <f t="shared" si="10"/>
        <v>0</v>
      </c>
      <c r="AH83" s="419">
        <f t="shared" si="10"/>
        <v>230000000</v>
      </c>
      <c r="AI83" s="419">
        <f t="shared" si="10"/>
        <v>0</v>
      </c>
      <c r="AJ83" s="419">
        <f t="shared" si="10"/>
        <v>0</v>
      </c>
      <c r="AK83" s="419">
        <f t="shared" si="10"/>
        <v>0</v>
      </c>
      <c r="AL83" s="419">
        <f t="shared" si="10"/>
        <v>0</v>
      </c>
      <c r="AM83" s="419">
        <f t="shared" si="10"/>
        <v>0</v>
      </c>
      <c r="AN83" s="419">
        <f t="shared" si="10"/>
        <v>0</v>
      </c>
      <c r="AO83" s="419">
        <f t="shared" si="10"/>
        <v>0</v>
      </c>
      <c r="AP83" s="419">
        <f t="shared" si="10"/>
        <v>786977087</v>
      </c>
      <c r="AQ83" s="419">
        <f t="shared" si="10"/>
        <v>1280278203</v>
      </c>
      <c r="AR83" s="419">
        <f t="shared" si="10"/>
        <v>2877881575</v>
      </c>
      <c r="AS83" s="419">
        <f t="shared" si="10"/>
        <v>20000000</v>
      </c>
      <c r="AT83" s="419">
        <f t="shared" si="10"/>
        <v>1023074103</v>
      </c>
      <c r="AU83" s="419">
        <f t="shared" si="10"/>
        <v>188106639</v>
      </c>
      <c r="AV83" s="419">
        <f t="shared" si="10"/>
        <v>1440000000</v>
      </c>
      <c r="AW83" s="419">
        <f t="shared" si="10"/>
        <v>1177754880</v>
      </c>
      <c r="AX83" s="419">
        <f t="shared" ref="AX83:AY83" si="11">+AX44+AX53+AX78+AX82</f>
        <v>3699027232</v>
      </c>
      <c r="AY83" s="419">
        <f t="shared" si="11"/>
        <v>0</v>
      </c>
      <c r="AZ83" s="419">
        <f>+AZ44+AZ53+AZ78+AZ82</f>
        <v>12960099719</v>
      </c>
    </row>
    <row r="84" spans="1:52" x14ac:dyDescent="0.2">
      <c r="D84" s="383"/>
      <c r="E84" s="383"/>
      <c r="F84" s="383"/>
      <c r="G84" s="383"/>
      <c r="H84" s="383"/>
      <c r="I84" s="383"/>
      <c r="J84" s="383"/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  <c r="Y84" s="383"/>
      <c r="Z84" s="383"/>
      <c r="AA84" s="383"/>
      <c r="AB84" s="383"/>
      <c r="AC84" s="383"/>
      <c r="AD84" s="383"/>
      <c r="AE84" s="383"/>
      <c r="AF84" s="383"/>
      <c r="AG84" s="383"/>
      <c r="AH84" s="383"/>
      <c r="AI84" s="383"/>
      <c r="AJ84" s="383"/>
      <c r="AK84" s="383"/>
      <c r="AL84" s="383"/>
      <c r="AM84" s="383"/>
      <c r="AN84" s="383"/>
      <c r="AO84" s="383"/>
      <c r="AP84" s="383"/>
      <c r="AQ84" s="383"/>
      <c r="AR84" s="383"/>
      <c r="AS84" s="383"/>
      <c r="AT84" s="383"/>
      <c r="AU84" s="383"/>
      <c r="AV84" s="383"/>
      <c r="AW84" s="383"/>
      <c r="AX84" s="383"/>
      <c r="AY84" s="383"/>
      <c r="AZ84" s="387"/>
    </row>
  </sheetData>
  <autoFilter ref="B3:AZ84" xr:uid="{00000000-0009-0000-0000-000005000000}"/>
  <sortState xmlns:xlrd2="http://schemas.microsoft.com/office/spreadsheetml/2017/richdata2" ref="B4:CH182">
    <sortCondition ref="C4:C182"/>
  </sortState>
  <mergeCells count="4">
    <mergeCell ref="B2:C2"/>
    <mergeCell ref="A4:A43"/>
    <mergeCell ref="A45:A52"/>
    <mergeCell ref="A54:A77"/>
  </mergeCells>
  <phoneticPr fontId="67" type="noConversion"/>
  <conditionalFormatting sqref="A44:AZ44">
    <cfRule type="cellIs" dxfId="19" priority="3" operator="lessThan">
      <formula>0</formula>
    </cfRule>
  </conditionalFormatting>
  <conditionalFormatting sqref="A53:AZ53 A78:AZ78 A79:A81 A82:AZ82">
    <cfRule type="cellIs" dxfId="18" priority="2" operator="lessThan">
      <formula>0</formula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scale="35" orientation="landscape" r:id="rId1"/>
  <headerFooter>
    <oddFooter>&amp;R&amp;9Elaborado por EQUILIBRIUUM Inmobiliario S.A.S.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G100"/>
  <sheetViews>
    <sheetView showGridLines="0" zoomScaleNormal="100" workbookViewId="0">
      <pane xSplit="1" ySplit="21" topLeftCell="B62" activePane="bottomRight" state="frozen"/>
      <selection activeCell="N54" sqref="N54"/>
      <selection pane="topRight" activeCell="N54" sqref="N54"/>
      <selection pane="bottomLeft" activeCell="N54" sqref="N54"/>
      <selection pane="bottomRight" activeCell="E17" sqref="E17"/>
    </sheetView>
  </sheetViews>
  <sheetFormatPr baseColWidth="10" defaultColWidth="0" defaultRowHeight="12.75" x14ac:dyDescent="0.2"/>
  <cols>
    <col min="1" max="1" width="17.85546875" style="242" customWidth="1"/>
    <col min="2" max="2" width="17.28515625" style="242" customWidth="1"/>
    <col min="3" max="4" width="18.140625" style="242" customWidth="1"/>
    <col min="5" max="5" width="15.85546875" style="242" bestFit="1" customWidth="1"/>
    <col min="6" max="6" width="14.85546875" style="242" bestFit="1" customWidth="1"/>
    <col min="7" max="7" width="13.42578125" style="242" bestFit="1" customWidth="1"/>
    <col min="8" max="8" width="10" style="242" bestFit="1" customWidth="1"/>
    <col min="9" max="9" width="6.7109375" style="242" hidden="1" customWidth="1"/>
    <col min="10" max="10" width="12.42578125" style="242" bestFit="1" customWidth="1"/>
    <col min="11" max="11" width="13.140625" style="242" bestFit="1" customWidth="1"/>
    <col min="12" max="12" width="10" style="242" bestFit="1" customWidth="1"/>
    <col min="13" max="13" width="16" style="242" bestFit="1" customWidth="1"/>
    <col min="14" max="15" width="12.42578125" style="242" bestFit="1" customWidth="1"/>
    <col min="16" max="16" width="12.42578125" style="242" customWidth="1"/>
    <col min="17" max="18" width="15.85546875" style="242" bestFit="1" customWidth="1"/>
    <col min="19" max="19" width="12.7109375" style="242" customWidth="1"/>
    <col min="20" max="20" width="14.7109375" style="242" hidden="1" customWidth="1"/>
    <col min="21" max="21" width="0.5703125" style="242" hidden="1" customWidth="1"/>
    <col min="22" max="23" width="13.7109375" style="242" hidden="1" customWidth="1"/>
    <col min="24" max="24" width="13.42578125" style="242" hidden="1" customWidth="1"/>
    <col min="25" max="26" width="12.140625" style="242" hidden="1" customWidth="1"/>
    <col min="27" max="28" width="10.85546875" style="242" hidden="1" customWidth="1"/>
    <col min="29" max="31" width="12.140625" style="242" hidden="1" customWidth="1"/>
    <col min="32" max="32" width="14" style="242" hidden="1" customWidth="1"/>
    <col min="33" max="33" width="12.140625" style="242" hidden="1" customWidth="1"/>
    <col min="34" max="34" width="8.140625" style="242" hidden="1" customWidth="1"/>
    <col min="35" max="37" width="10.140625" style="242" hidden="1" customWidth="1"/>
    <col min="38" max="38" width="11.42578125" style="242" hidden="1" customWidth="1"/>
    <col min="39" max="41" width="10.140625" style="242" hidden="1" customWidth="1"/>
    <col min="42" max="42" width="6.28515625" style="242" hidden="1" customWidth="1"/>
    <col min="43" max="43" width="0.140625" style="242" hidden="1" customWidth="1"/>
    <col min="44" max="44" width="8.140625" style="242" hidden="1" customWidth="1"/>
    <col min="45" max="45" width="6.28515625" style="242" hidden="1" customWidth="1"/>
    <col min="46" max="49" width="10.140625" style="242" hidden="1" customWidth="1"/>
    <col min="50" max="73" width="15.7109375" style="242" hidden="1" customWidth="1"/>
    <col min="74" max="74" width="19.85546875" style="242" hidden="1" customWidth="1"/>
    <col min="75" max="75" width="15.7109375" style="242" hidden="1" customWidth="1"/>
    <col min="76" max="77" width="16.5703125" style="242" hidden="1" customWidth="1"/>
    <col min="78" max="78" width="1" style="285" hidden="1" customWidth="1"/>
    <col min="79" max="85" width="0" style="242" hidden="1" customWidth="1"/>
    <col min="86" max="16384" width="11.42578125" style="242" hidden="1"/>
  </cols>
  <sheetData>
    <row r="1" spans="1:78" s="193" customFormat="1" ht="10.5" customHeight="1" x14ac:dyDescent="0.25">
      <c r="A1" s="291"/>
      <c r="B1" s="188"/>
      <c r="C1" s="188"/>
      <c r="D1" s="188"/>
      <c r="E1" s="188"/>
      <c r="F1" s="188"/>
      <c r="G1" s="188"/>
      <c r="H1" s="188"/>
      <c r="I1" s="188"/>
      <c r="J1" s="188"/>
      <c r="K1" s="188"/>
      <c r="BZ1" s="230"/>
    </row>
    <row r="2" spans="1:78" s="178" customFormat="1" ht="20.25" customHeight="1" x14ac:dyDescent="0.25">
      <c r="A2" s="628" t="s">
        <v>46</v>
      </c>
      <c r="B2" s="628"/>
      <c r="C2" s="628"/>
      <c r="D2" s="532"/>
      <c r="E2" s="292"/>
      <c r="F2" s="292"/>
      <c r="G2" s="292"/>
      <c r="H2" s="292"/>
      <c r="I2" s="292"/>
      <c r="J2" s="292"/>
      <c r="K2" s="292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4"/>
      <c r="AI2" s="294"/>
      <c r="AJ2" s="294"/>
      <c r="AK2" s="294"/>
      <c r="AL2" s="294"/>
      <c r="AM2" s="294"/>
      <c r="BZ2" s="295"/>
    </row>
    <row r="3" spans="1:78" s="178" customFormat="1" ht="2.25" customHeight="1" x14ac:dyDescent="0.25">
      <c r="A3" s="296"/>
      <c r="B3" s="297"/>
      <c r="C3" s="297"/>
      <c r="D3" s="297"/>
      <c r="E3" s="298"/>
      <c r="F3" s="298"/>
      <c r="G3" s="298"/>
      <c r="H3" s="298"/>
      <c r="I3" s="298"/>
      <c r="J3" s="298"/>
      <c r="K3" s="298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  <c r="AG3" s="299"/>
      <c r="AH3" s="294"/>
      <c r="AI3" s="294"/>
      <c r="AJ3" s="294"/>
      <c r="AK3" s="294"/>
      <c r="AL3" s="294"/>
      <c r="AM3" s="294"/>
      <c r="BZ3" s="295"/>
    </row>
    <row r="4" spans="1:78" s="303" customFormat="1" ht="12" customHeight="1" x14ac:dyDescent="0.25">
      <c r="A4" s="629">
        <v>45900</v>
      </c>
      <c r="B4" s="629"/>
      <c r="C4" s="629"/>
      <c r="D4" s="533"/>
      <c r="E4" s="300"/>
      <c r="F4" s="300"/>
      <c r="G4" s="300"/>
      <c r="H4" s="300"/>
      <c r="I4" s="300"/>
      <c r="J4" s="300"/>
      <c r="K4" s="300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  <c r="AD4" s="301"/>
      <c r="AE4" s="301"/>
      <c r="AF4" s="301"/>
      <c r="AG4" s="301"/>
      <c r="AH4" s="302"/>
      <c r="AI4" s="302"/>
      <c r="AJ4" s="302"/>
      <c r="AK4" s="302"/>
      <c r="AL4" s="302"/>
      <c r="AM4" s="302"/>
      <c r="BZ4" s="304"/>
    </row>
    <row r="5" spans="1:78" s="193" customFormat="1" ht="12.75" customHeight="1" x14ac:dyDescent="0.25">
      <c r="A5" s="188"/>
      <c r="B5" s="305"/>
      <c r="C5" s="305"/>
      <c r="D5" s="305"/>
      <c r="E5" s="188"/>
      <c r="F5" s="188"/>
      <c r="G5" s="300"/>
      <c r="H5" s="300"/>
      <c r="I5" s="300"/>
      <c r="J5" s="300"/>
      <c r="K5" s="300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BZ5" s="230"/>
    </row>
    <row r="6" spans="1:78" s="193" customFormat="1" ht="15" customHeight="1" x14ac:dyDescent="0.25">
      <c r="A6" s="342" t="s">
        <v>29</v>
      </c>
      <c r="B6" s="342" t="s">
        <v>365</v>
      </c>
      <c r="C6" s="342" t="s">
        <v>366</v>
      </c>
      <c r="D6" s="342" t="s">
        <v>463</v>
      </c>
      <c r="E6" s="342" t="s">
        <v>538</v>
      </c>
      <c r="F6" s="342" t="s">
        <v>402</v>
      </c>
      <c r="G6" s="300"/>
      <c r="H6" s="300"/>
      <c r="I6" s="300"/>
      <c r="J6" s="300"/>
      <c r="K6" s="300"/>
      <c r="L6" s="300"/>
      <c r="M6" s="300"/>
      <c r="N6" s="301"/>
      <c r="O6" s="301"/>
      <c r="P6" s="301"/>
      <c r="BV6" s="230"/>
    </row>
    <row r="7" spans="1:78" s="193" customFormat="1" ht="18.75" x14ac:dyDescent="0.25">
      <c r="A7" s="307" t="s">
        <v>114</v>
      </c>
      <c r="B7" s="501">
        <v>48134055041</v>
      </c>
      <c r="C7" s="501">
        <v>6596316954</v>
      </c>
      <c r="D7" s="501">
        <v>27396144369</v>
      </c>
      <c r="E7" s="501">
        <v>1851672926</v>
      </c>
      <c r="F7" s="530">
        <v>83978189290</v>
      </c>
      <c r="G7" s="300"/>
      <c r="H7" s="300"/>
      <c r="I7" s="300"/>
      <c r="J7" s="300"/>
      <c r="K7" s="300"/>
      <c r="L7" s="300"/>
      <c r="M7" s="300"/>
      <c r="N7" s="301"/>
      <c r="O7" s="301"/>
      <c r="P7" s="301"/>
      <c r="BV7" s="230"/>
    </row>
    <row r="8" spans="1:78" s="193" customFormat="1" ht="18.75" x14ac:dyDescent="0.25">
      <c r="A8" s="307" t="s">
        <v>491</v>
      </c>
      <c r="B8" s="501">
        <v>1000000000</v>
      </c>
      <c r="C8" s="501"/>
      <c r="D8" s="501"/>
      <c r="E8" s="501"/>
      <c r="F8" s="530">
        <v>1000000000</v>
      </c>
      <c r="G8" s="300"/>
      <c r="H8" s="300"/>
      <c r="I8" s="300"/>
      <c r="J8" s="300"/>
      <c r="K8" s="300"/>
      <c r="L8" s="300"/>
      <c r="M8" s="300"/>
      <c r="N8" s="301"/>
      <c r="O8" s="301"/>
      <c r="P8" s="301"/>
      <c r="BV8" s="230"/>
    </row>
    <row r="9" spans="1:78" s="193" customFormat="1" ht="18.75" x14ac:dyDescent="0.25">
      <c r="A9" s="307" t="s">
        <v>161</v>
      </c>
      <c r="B9" s="501">
        <v>498867397</v>
      </c>
      <c r="C9" s="501">
        <v>0</v>
      </c>
      <c r="D9" s="501"/>
      <c r="E9" s="501"/>
      <c r="F9" s="530">
        <v>498867397</v>
      </c>
      <c r="G9" s="300"/>
      <c r="H9" s="300"/>
      <c r="I9" s="300"/>
      <c r="J9" s="300"/>
      <c r="K9" s="300"/>
      <c r="L9" s="300"/>
      <c r="M9" s="300"/>
      <c r="N9" s="301"/>
      <c r="O9" s="301"/>
      <c r="P9" s="301"/>
      <c r="BV9" s="230"/>
    </row>
    <row r="10" spans="1:78" s="193" customFormat="1" ht="18.75" x14ac:dyDescent="0.25">
      <c r="A10" s="309" t="s">
        <v>880</v>
      </c>
      <c r="B10" s="501">
        <v>29405890</v>
      </c>
      <c r="C10" s="501">
        <v>4239025</v>
      </c>
      <c r="D10" s="309"/>
      <c r="E10" s="501"/>
      <c r="F10" s="530">
        <v>33644915</v>
      </c>
      <c r="G10" s="300"/>
      <c r="H10" s="300"/>
      <c r="I10" s="300"/>
      <c r="J10" s="300"/>
      <c r="K10" s="300"/>
      <c r="L10" s="300"/>
      <c r="M10" s="300"/>
      <c r="N10" s="301"/>
      <c r="O10" s="301"/>
      <c r="P10" s="301"/>
      <c r="BV10" s="230"/>
    </row>
    <row r="11" spans="1:78" s="193" customFormat="1" ht="18.75" hidden="1" x14ac:dyDescent="0.25">
      <c r="A11" s="310" t="s">
        <v>55</v>
      </c>
      <c r="B11" s="501"/>
      <c r="C11" s="501"/>
      <c r="D11" s="310"/>
      <c r="E11" s="501"/>
      <c r="F11" s="530">
        <v>0</v>
      </c>
      <c r="G11" s="300"/>
      <c r="H11" s="300"/>
      <c r="I11" s="300"/>
      <c r="J11" s="300"/>
      <c r="K11" s="300"/>
      <c r="L11" s="300"/>
      <c r="M11" s="300"/>
      <c r="N11" s="301"/>
      <c r="O11" s="301"/>
      <c r="P11" s="301"/>
      <c r="BV11" s="230"/>
    </row>
    <row r="12" spans="1:78" s="193" customFormat="1" ht="18.75" x14ac:dyDescent="0.25">
      <c r="A12" s="307" t="s">
        <v>899</v>
      </c>
      <c r="B12" s="501">
        <v>0</v>
      </c>
      <c r="C12" s="501">
        <v>44125062</v>
      </c>
      <c r="D12" s="307"/>
      <c r="E12" s="501"/>
      <c r="F12" s="530">
        <v>44125062</v>
      </c>
      <c r="G12" s="300"/>
      <c r="H12" s="300"/>
      <c r="I12" s="300"/>
      <c r="J12" s="300"/>
      <c r="K12" s="300"/>
      <c r="L12" s="300"/>
      <c r="M12" s="300"/>
      <c r="N12" s="301"/>
      <c r="O12" s="301"/>
      <c r="P12" s="301"/>
      <c r="BV12" s="230"/>
    </row>
    <row r="13" spans="1:78" s="193" customFormat="1" ht="18.75" hidden="1" x14ac:dyDescent="0.25">
      <c r="A13" s="307" t="s">
        <v>158</v>
      </c>
      <c r="B13" s="501"/>
      <c r="C13" s="501"/>
      <c r="D13" s="307"/>
      <c r="E13" s="501"/>
      <c r="F13" s="530">
        <v>0</v>
      </c>
      <c r="G13" s="300"/>
      <c r="H13" s="300"/>
      <c r="I13" s="300"/>
      <c r="J13" s="300"/>
      <c r="K13" s="300"/>
      <c r="L13" s="300"/>
      <c r="M13" s="300"/>
      <c r="N13" s="301"/>
      <c r="O13" s="301"/>
      <c r="P13" s="301"/>
      <c r="BV13" s="230"/>
    </row>
    <row r="14" spans="1:78" s="193" customFormat="1" ht="18.75" x14ac:dyDescent="0.25">
      <c r="A14" s="493" t="s">
        <v>48</v>
      </c>
      <c r="B14" s="501">
        <v>32962261</v>
      </c>
      <c r="C14" s="501">
        <v>852</v>
      </c>
      <c r="D14" s="502">
        <v>192921</v>
      </c>
      <c r="E14" s="501"/>
      <c r="F14" s="530">
        <v>33156034</v>
      </c>
      <c r="G14" s="300"/>
      <c r="H14" s="300"/>
      <c r="I14" s="300"/>
      <c r="J14" s="300"/>
      <c r="K14" s="300"/>
      <c r="L14" s="300"/>
      <c r="M14" s="300"/>
      <c r="N14" s="301"/>
      <c r="O14" s="301"/>
      <c r="P14" s="301"/>
      <c r="BV14" s="230"/>
    </row>
    <row r="15" spans="1:78" s="193" customFormat="1" ht="24" hidden="1" x14ac:dyDescent="0.25">
      <c r="A15" s="309" t="s">
        <v>159</v>
      </c>
      <c r="B15" s="309"/>
      <c r="C15" s="309"/>
      <c r="D15" s="309"/>
      <c r="F15" s="308"/>
      <c r="G15" s="300"/>
      <c r="H15" s="300"/>
      <c r="I15" s="300"/>
      <c r="J15" s="300"/>
      <c r="K15" s="300"/>
      <c r="L15" s="300"/>
      <c r="M15" s="300"/>
      <c r="N15" s="301"/>
      <c r="O15" s="301"/>
      <c r="P15" s="301"/>
      <c r="BV15" s="230"/>
    </row>
    <row r="16" spans="1:78" s="193" customFormat="1" ht="18.75" hidden="1" x14ac:dyDescent="0.25">
      <c r="A16" s="309" t="s">
        <v>144</v>
      </c>
      <c r="B16" s="309"/>
      <c r="C16" s="309"/>
      <c r="D16" s="309"/>
      <c r="F16" s="308"/>
      <c r="G16" s="300"/>
      <c r="H16" s="300"/>
      <c r="I16" s="300"/>
      <c r="J16" s="300"/>
      <c r="K16" s="300"/>
      <c r="L16" s="300"/>
      <c r="M16" s="300"/>
      <c r="N16" s="301"/>
      <c r="O16" s="301"/>
      <c r="P16" s="301"/>
      <c r="BV16" s="230"/>
    </row>
    <row r="17" spans="1:78" s="193" customFormat="1" ht="18.75" x14ac:dyDescent="0.25">
      <c r="A17" s="339" t="s">
        <v>49</v>
      </c>
      <c r="B17" s="506">
        <v>49695290589</v>
      </c>
      <c r="C17" s="506">
        <v>6644681893</v>
      </c>
      <c r="D17" s="506">
        <v>27396337290</v>
      </c>
      <c r="E17" s="506">
        <v>1851672926</v>
      </c>
      <c r="F17" s="340">
        <v>85587982698</v>
      </c>
      <c r="G17" s="300"/>
      <c r="H17" s="300"/>
      <c r="I17" s="300"/>
      <c r="J17" s="300"/>
      <c r="K17" s="300"/>
      <c r="L17" s="300"/>
      <c r="M17" s="300"/>
      <c r="N17" s="301"/>
      <c r="O17" s="301"/>
      <c r="P17" s="301"/>
      <c r="BV17" s="230"/>
    </row>
    <row r="18" spans="1:78" s="193" customFormat="1" ht="3.75" customHeight="1" x14ac:dyDescent="0.25">
      <c r="A18" s="311"/>
      <c r="B18" s="311"/>
      <c r="C18" s="311"/>
      <c r="D18" s="311"/>
      <c r="E18" s="188"/>
      <c r="F18" s="188"/>
      <c r="G18" s="300"/>
      <c r="H18" s="300"/>
      <c r="I18" s="300"/>
      <c r="J18" s="300"/>
      <c r="K18" s="300"/>
      <c r="L18" s="301"/>
      <c r="M18" s="301"/>
      <c r="BT18" s="230"/>
    </row>
    <row r="19" spans="1:78" s="193" customFormat="1" ht="18.75" hidden="1" x14ac:dyDescent="0.25">
      <c r="A19" s="312"/>
      <c r="B19" s="312"/>
      <c r="C19" s="312"/>
      <c r="D19" s="312"/>
      <c r="E19" s="312"/>
      <c r="F19" s="312"/>
      <c r="G19" s="312"/>
      <c r="H19" s="312"/>
      <c r="I19" s="312"/>
      <c r="J19" s="312"/>
      <c r="K19" s="312"/>
      <c r="L19" s="313"/>
      <c r="M19" s="301"/>
      <c r="N19" s="301"/>
      <c r="O19" s="301"/>
      <c r="P19" s="301"/>
      <c r="Q19" s="301"/>
      <c r="R19" s="301"/>
      <c r="S19" s="301"/>
      <c r="T19" s="301"/>
      <c r="U19" s="301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BZ19" s="230"/>
    </row>
    <row r="20" spans="1:78" s="316" customFormat="1" ht="15" customHeight="1" x14ac:dyDescent="0.25">
      <c r="A20" s="342" t="s">
        <v>96</v>
      </c>
      <c r="B20" s="625" t="s">
        <v>145</v>
      </c>
      <c r="C20" s="626"/>
      <c r="D20" s="626"/>
      <c r="E20" s="626"/>
      <c r="F20" s="627"/>
      <c r="G20" s="547" t="s">
        <v>95</v>
      </c>
      <c r="H20" s="548"/>
      <c r="I20" s="495"/>
      <c r="J20" s="625" t="s">
        <v>880</v>
      </c>
      <c r="K20" s="627"/>
      <c r="L20" s="625" t="s">
        <v>881</v>
      </c>
      <c r="M20" s="627"/>
      <c r="N20" s="625" t="s">
        <v>48</v>
      </c>
      <c r="O20" s="626"/>
      <c r="P20" s="627"/>
      <c r="Q20" s="341" t="s">
        <v>37</v>
      </c>
      <c r="R20" s="315" t="s">
        <v>50</v>
      </c>
      <c r="S20" s="314"/>
    </row>
    <row r="21" spans="1:78" s="319" customFormat="1" hidden="1" x14ac:dyDescent="0.25">
      <c r="A21" s="317"/>
      <c r="B21" s="306" t="s">
        <v>19</v>
      </c>
      <c r="C21" s="306"/>
      <c r="D21" s="306"/>
      <c r="E21" s="306"/>
      <c r="F21" s="306" t="s">
        <v>19</v>
      </c>
      <c r="G21" s="306"/>
      <c r="H21" s="306"/>
      <c r="I21" s="306" t="s">
        <v>19</v>
      </c>
      <c r="J21" s="306" t="s">
        <v>20</v>
      </c>
      <c r="K21" s="306" t="s">
        <v>47</v>
      </c>
      <c r="L21" s="306"/>
      <c r="M21" s="306" t="s">
        <v>48</v>
      </c>
      <c r="N21" s="306"/>
      <c r="O21" s="343" t="s">
        <v>140</v>
      </c>
      <c r="P21" s="590"/>
      <c r="Q21" s="318"/>
      <c r="R21" s="317"/>
    </row>
    <row r="22" spans="1:78" s="319" customFormat="1" hidden="1" x14ac:dyDescent="0.25">
      <c r="A22" s="320">
        <v>42339</v>
      </c>
      <c r="B22" s="321">
        <v>0</v>
      </c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44" t="e">
        <v>#REF!</v>
      </c>
      <c r="P22" s="344"/>
      <c r="Q22" s="322" t="e">
        <v>#REF!</v>
      </c>
    </row>
    <row r="23" spans="1:78" s="319" customFormat="1" x14ac:dyDescent="0.25">
      <c r="A23" s="342" t="s">
        <v>372</v>
      </c>
      <c r="B23" s="342" t="s">
        <v>365</v>
      </c>
      <c r="C23" s="342" t="s">
        <v>603</v>
      </c>
      <c r="D23" s="342" t="s">
        <v>366</v>
      </c>
      <c r="E23" s="342" t="s">
        <v>443</v>
      </c>
      <c r="F23" s="342" t="s">
        <v>501</v>
      </c>
      <c r="G23" s="342" t="s">
        <v>365</v>
      </c>
      <c r="H23" s="342" t="s">
        <v>366</v>
      </c>
      <c r="I23" s="342"/>
      <c r="J23" s="342" t="s">
        <v>365</v>
      </c>
      <c r="K23" s="342" t="s">
        <v>366</v>
      </c>
      <c r="L23" s="342" t="s">
        <v>365</v>
      </c>
      <c r="M23" s="342" t="s">
        <v>366</v>
      </c>
      <c r="N23" s="342" t="s">
        <v>365</v>
      </c>
      <c r="O23" s="342" t="s">
        <v>366</v>
      </c>
      <c r="P23" s="342" t="s">
        <v>443</v>
      </c>
      <c r="Q23" s="344"/>
      <c r="R23" s="322"/>
    </row>
    <row r="24" spans="1:78" s="319" customFormat="1" x14ac:dyDescent="0.25">
      <c r="A24" s="320" t="s">
        <v>357</v>
      </c>
      <c r="B24" s="321">
        <v>176976000</v>
      </c>
      <c r="C24" s="321">
        <v>0</v>
      </c>
      <c r="D24" s="321">
        <v>1064359950</v>
      </c>
      <c r="E24" s="321">
        <v>0</v>
      </c>
      <c r="F24" s="321">
        <v>0</v>
      </c>
      <c r="G24" s="321">
        <v>0</v>
      </c>
      <c r="H24" s="321">
        <v>0</v>
      </c>
      <c r="I24" s="321">
        <v>0</v>
      </c>
      <c r="J24" s="321">
        <v>0</v>
      </c>
      <c r="K24" s="321">
        <v>0</v>
      </c>
      <c r="L24" s="321">
        <v>0</v>
      </c>
      <c r="M24" s="321">
        <v>0</v>
      </c>
      <c r="N24" s="321">
        <v>0</v>
      </c>
      <c r="O24" s="321">
        <v>0</v>
      </c>
      <c r="P24" s="321">
        <v>0</v>
      </c>
      <c r="Q24" s="344">
        <v>1241335950</v>
      </c>
      <c r="R24" s="322">
        <v>1241335950</v>
      </c>
    </row>
    <row r="25" spans="1:78" s="319" customFormat="1" x14ac:dyDescent="0.25">
      <c r="A25" s="320">
        <v>44652</v>
      </c>
      <c r="B25" s="321">
        <v>2989794032</v>
      </c>
      <c r="C25" s="321">
        <v>0</v>
      </c>
      <c r="D25" s="321">
        <v>218558202</v>
      </c>
      <c r="E25" s="321">
        <v>0</v>
      </c>
      <c r="F25" s="321">
        <v>0</v>
      </c>
      <c r="G25" s="321">
        <v>0</v>
      </c>
      <c r="H25" s="321">
        <v>0</v>
      </c>
      <c r="I25" s="321">
        <v>0</v>
      </c>
      <c r="J25" s="321">
        <v>0</v>
      </c>
      <c r="K25" s="321">
        <v>0</v>
      </c>
      <c r="L25" s="321">
        <v>0</v>
      </c>
      <c r="M25" s="321">
        <v>0</v>
      </c>
      <c r="N25" s="321">
        <v>2</v>
      </c>
      <c r="O25" s="321">
        <v>0</v>
      </c>
      <c r="P25" s="321">
        <v>0</v>
      </c>
      <c r="Q25" s="344">
        <v>3208352236</v>
      </c>
      <c r="R25" s="322">
        <v>3208352236</v>
      </c>
    </row>
    <row r="26" spans="1:78" s="319" customFormat="1" x14ac:dyDescent="0.25">
      <c r="A26" s="320">
        <v>44682</v>
      </c>
      <c r="B26" s="321">
        <v>2051803000</v>
      </c>
      <c r="C26" s="321">
        <v>0</v>
      </c>
      <c r="D26" s="321">
        <v>131918202</v>
      </c>
      <c r="E26" s="321">
        <v>0</v>
      </c>
      <c r="F26" s="321">
        <v>0</v>
      </c>
      <c r="G26" s="321">
        <v>0</v>
      </c>
      <c r="H26" s="321">
        <v>0</v>
      </c>
      <c r="I26" s="321">
        <v>0</v>
      </c>
      <c r="J26" s="321">
        <v>0</v>
      </c>
      <c r="K26" s="321">
        <v>0</v>
      </c>
      <c r="L26" s="321">
        <v>0</v>
      </c>
      <c r="M26" s="321">
        <v>0</v>
      </c>
      <c r="N26" s="321">
        <v>0</v>
      </c>
      <c r="O26" s="321">
        <v>0</v>
      </c>
      <c r="P26" s="321">
        <v>0</v>
      </c>
      <c r="Q26" s="344">
        <v>2183721202</v>
      </c>
      <c r="R26" s="322">
        <v>2183721202</v>
      </c>
    </row>
    <row r="27" spans="1:78" s="319" customFormat="1" x14ac:dyDescent="0.25">
      <c r="A27" s="320">
        <v>44713</v>
      </c>
      <c r="B27" s="321">
        <v>242457500</v>
      </c>
      <c r="C27" s="321">
        <v>0</v>
      </c>
      <c r="D27" s="321">
        <v>333293202</v>
      </c>
      <c r="E27" s="321">
        <v>0</v>
      </c>
      <c r="F27" s="321">
        <v>0</v>
      </c>
      <c r="G27" s="321">
        <v>0</v>
      </c>
      <c r="H27" s="321">
        <v>0</v>
      </c>
      <c r="I27" s="321">
        <v>0</v>
      </c>
      <c r="J27" s="321">
        <v>0</v>
      </c>
      <c r="K27" s="321">
        <v>0</v>
      </c>
      <c r="L27" s="321">
        <v>0</v>
      </c>
      <c r="M27" s="321">
        <v>0</v>
      </c>
      <c r="N27" s="321">
        <v>0</v>
      </c>
      <c r="O27" s="321">
        <v>0</v>
      </c>
      <c r="P27" s="321">
        <v>0</v>
      </c>
      <c r="Q27" s="344">
        <v>575750702</v>
      </c>
      <c r="R27" s="322">
        <v>575750702</v>
      </c>
    </row>
    <row r="28" spans="1:78" s="319" customFormat="1" x14ac:dyDescent="0.25">
      <c r="A28" s="320">
        <v>44743</v>
      </c>
      <c r="B28" s="321">
        <v>800955626</v>
      </c>
      <c r="C28" s="321">
        <v>0</v>
      </c>
      <c r="D28" s="321">
        <v>131918202</v>
      </c>
      <c r="E28" s="321">
        <v>0</v>
      </c>
      <c r="F28" s="321">
        <v>0</v>
      </c>
      <c r="G28" s="321">
        <v>0</v>
      </c>
      <c r="H28" s="321">
        <v>0</v>
      </c>
      <c r="I28" s="321">
        <v>0</v>
      </c>
      <c r="J28" s="321">
        <v>0</v>
      </c>
      <c r="K28" s="321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44">
        <v>932873828</v>
      </c>
      <c r="R28" s="322">
        <v>932873828</v>
      </c>
    </row>
    <row r="29" spans="1:78" s="319" customFormat="1" x14ac:dyDescent="0.25">
      <c r="A29" s="320">
        <v>44774</v>
      </c>
      <c r="B29" s="321">
        <v>2004319588</v>
      </c>
      <c r="C29" s="321">
        <v>0</v>
      </c>
      <c r="D29" s="321">
        <v>131918202</v>
      </c>
      <c r="E29" s="321">
        <v>0</v>
      </c>
      <c r="F29" s="321">
        <v>0</v>
      </c>
      <c r="G29" s="321">
        <v>0</v>
      </c>
      <c r="H29" s="321">
        <v>0</v>
      </c>
      <c r="I29" s="321">
        <v>0</v>
      </c>
      <c r="J29" s="321">
        <v>0</v>
      </c>
      <c r="K29" s="321">
        <v>0</v>
      </c>
      <c r="L29" s="321">
        <v>0</v>
      </c>
      <c r="M29" s="321">
        <v>0</v>
      </c>
      <c r="N29" s="321">
        <v>0</v>
      </c>
      <c r="O29" s="321">
        <v>0</v>
      </c>
      <c r="P29" s="321">
        <v>0</v>
      </c>
      <c r="Q29" s="344">
        <v>2136237790</v>
      </c>
      <c r="R29" s="322">
        <v>2136237790</v>
      </c>
    </row>
    <row r="30" spans="1:78" s="319" customFormat="1" x14ac:dyDescent="0.25">
      <c r="A30" s="320">
        <v>44805</v>
      </c>
      <c r="B30" s="321">
        <v>1586996458</v>
      </c>
      <c r="C30" s="321">
        <v>0</v>
      </c>
      <c r="D30" s="321">
        <v>-1061280960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321">
        <v>0</v>
      </c>
      <c r="L30" s="321">
        <v>0</v>
      </c>
      <c r="M30" s="321">
        <v>0</v>
      </c>
      <c r="N30" s="321">
        <v>0</v>
      </c>
      <c r="O30" s="321">
        <v>0</v>
      </c>
      <c r="P30" s="321">
        <v>0</v>
      </c>
      <c r="Q30" s="344">
        <v>525715498</v>
      </c>
      <c r="R30" s="322">
        <v>525715498</v>
      </c>
    </row>
    <row r="31" spans="1:78" s="319" customFormat="1" x14ac:dyDescent="0.25">
      <c r="A31" s="320">
        <v>44835</v>
      </c>
      <c r="B31" s="321">
        <v>875301292</v>
      </c>
      <c r="C31" s="321">
        <v>0</v>
      </c>
      <c r="D31" s="321">
        <v>-145185000</v>
      </c>
      <c r="E31" s="321">
        <v>0</v>
      </c>
      <c r="F31" s="321">
        <v>0</v>
      </c>
      <c r="G31" s="321">
        <v>0</v>
      </c>
      <c r="H31" s="321">
        <v>0</v>
      </c>
      <c r="I31" s="321">
        <v>0</v>
      </c>
      <c r="J31" s="321">
        <v>0</v>
      </c>
      <c r="K31" s="321">
        <v>0</v>
      </c>
      <c r="L31" s="321">
        <v>0</v>
      </c>
      <c r="M31" s="321">
        <v>0</v>
      </c>
      <c r="N31" s="321">
        <v>0</v>
      </c>
      <c r="O31" s="321">
        <v>0</v>
      </c>
      <c r="P31" s="321">
        <v>0</v>
      </c>
      <c r="Q31" s="344">
        <v>730116292</v>
      </c>
      <c r="R31" s="322">
        <v>730116292</v>
      </c>
    </row>
    <row r="32" spans="1:78" s="319" customFormat="1" x14ac:dyDescent="0.25">
      <c r="A32" s="320">
        <v>44866</v>
      </c>
      <c r="B32" s="321">
        <v>2640779971</v>
      </c>
      <c r="C32" s="321">
        <v>0</v>
      </c>
      <c r="D32" s="321">
        <v>0</v>
      </c>
      <c r="E32" s="321">
        <v>0</v>
      </c>
      <c r="F32" s="321">
        <v>0</v>
      </c>
      <c r="G32" s="321">
        <v>0</v>
      </c>
      <c r="H32" s="321">
        <v>0</v>
      </c>
      <c r="I32" s="321">
        <v>0</v>
      </c>
      <c r="J32" s="321">
        <v>0</v>
      </c>
      <c r="K32" s="321">
        <v>0</v>
      </c>
      <c r="L32" s="321">
        <v>0</v>
      </c>
      <c r="M32" s="321">
        <v>0</v>
      </c>
      <c r="N32" s="321">
        <v>0</v>
      </c>
      <c r="O32" s="321">
        <v>0</v>
      </c>
      <c r="P32" s="321">
        <v>0</v>
      </c>
      <c r="Q32" s="344">
        <v>2640779971</v>
      </c>
      <c r="R32" s="322">
        <v>2640779971</v>
      </c>
    </row>
    <row r="33" spans="1:85" s="319" customFormat="1" x14ac:dyDescent="0.25">
      <c r="A33" s="320">
        <v>44896</v>
      </c>
      <c r="B33" s="321">
        <v>1704063497</v>
      </c>
      <c r="C33" s="321">
        <v>0</v>
      </c>
      <c r="D33" s="321">
        <v>0</v>
      </c>
      <c r="E33" s="321">
        <v>0</v>
      </c>
      <c r="F33" s="321">
        <v>0</v>
      </c>
      <c r="G33" s="321">
        <v>0</v>
      </c>
      <c r="H33" s="321">
        <v>0</v>
      </c>
      <c r="I33" s="321"/>
      <c r="J33" s="321">
        <v>0</v>
      </c>
      <c r="K33" s="321">
        <v>0</v>
      </c>
      <c r="L33" s="321">
        <v>0</v>
      </c>
      <c r="M33" s="321"/>
      <c r="N33" s="321">
        <v>0</v>
      </c>
      <c r="O33" s="321">
        <v>0</v>
      </c>
      <c r="P33" s="321">
        <v>0</v>
      </c>
      <c r="Q33" s="344">
        <v>1704063497</v>
      </c>
      <c r="R33" s="322">
        <v>1704063497</v>
      </c>
    </row>
    <row r="34" spans="1:85" s="319" customFormat="1" x14ac:dyDescent="0.25">
      <c r="A34" s="320">
        <v>44927</v>
      </c>
      <c r="B34" s="321">
        <v>1328914791</v>
      </c>
      <c r="C34" s="321">
        <v>0</v>
      </c>
      <c r="D34" s="321">
        <v>0</v>
      </c>
      <c r="E34" s="321">
        <v>0</v>
      </c>
      <c r="F34" s="321">
        <v>0</v>
      </c>
      <c r="G34" s="321">
        <v>0</v>
      </c>
      <c r="H34" s="321">
        <v>0</v>
      </c>
      <c r="I34" s="321"/>
      <c r="J34" s="321">
        <v>0</v>
      </c>
      <c r="K34" s="321">
        <v>0</v>
      </c>
      <c r="L34" s="321">
        <v>0</v>
      </c>
      <c r="M34" s="321">
        <v>0</v>
      </c>
      <c r="N34" s="321">
        <v>0</v>
      </c>
      <c r="O34" s="321">
        <v>0</v>
      </c>
      <c r="P34" s="321">
        <v>0</v>
      </c>
      <c r="Q34" s="344">
        <v>1328914791</v>
      </c>
      <c r="R34" s="322">
        <v>1328914791</v>
      </c>
    </row>
    <row r="35" spans="1:85" s="319" customFormat="1" x14ac:dyDescent="0.25">
      <c r="A35" s="320">
        <v>44958</v>
      </c>
      <c r="B35" s="321">
        <v>1647375354</v>
      </c>
      <c r="C35" s="321">
        <v>0</v>
      </c>
      <c r="D35" s="321">
        <v>353458333</v>
      </c>
      <c r="E35" s="321">
        <v>0</v>
      </c>
      <c r="F35" s="321">
        <v>0</v>
      </c>
      <c r="G35" s="321">
        <v>0</v>
      </c>
      <c r="H35" s="321">
        <v>0</v>
      </c>
      <c r="I35" s="321"/>
      <c r="J35" s="321">
        <v>0</v>
      </c>
      <c r="K35" s="321">
        <v>0</v>
      </c>
      <c r="L35" s="321">
        <v>0</v>
      </c>
      <c r="M35" s="321">
        <v>0</v>
      </c>
      <c r="N35" s="321">
        <v>7000000</v>
      </c>
      <c r="O35" s="321">
        <v>0</v>
      </c>
      <c r="P35" s="321">
        <v>0</v>
      </c>
      <c r="Q35" s="344">
        <v>2007833687</v>
      </c>
      <c r="R35" s="322">
        <v>2007833687</v>
      </c>
    </row>
    <row r="36" spans="1:85" s="319" customFormat="1" x14ac:dyDescent="0.25">
      <c r="A36" s="320">
        <v>44986</v>
      </c>
      <c r="B36" s="321">
        <v>1532531442</v>
      </c>
      <c r="C36" s="321">
        <v>0</v>
      </c>
      <c r="D36" s="321">
        <v>1026337000</v>
      </c>
      <c r="E36" s="321">
        <v>0</v>
      </c>
      <c r="F36" s="321">
        <v>0</v>
      </c>
      <c r="G36" s="321">
        <v>0</v>
      </c>
      <c r="H36" s="321">
        <v>0</v>
      </c>
      <c r="I36" s="321"/>
      <c r="J36" s="321">
        <v>0</v>
      </c>
      <c r="K36" s="321">
        <v>0</v>
      </c>
      <c r="L36" s="321">
        <v>0</v>
      </c>
      <c r="M36" s="321">
        <v>0</v>
      </c>
      <c r="N36" s="321">
        <v>0</v>
      </c>
      <c r="O36" s="321">
        <v>0</v>
      </c>
      <c r="P36" s="321">
        <v>0</v>
      </c>
      <c r="Q36" s="344">
        <v>2558868442</v>
      </c>
      <c r="R36" s="322">
        <v>2558868442</v>
      </c>
    </row>
    <row r="37" spans="1:85" x14ac:dyDescent="0.2">
      <c r="A37" s="320">
        <v>45017</v>
      </c>
      <c r="B37" s="321">
        <v>4514292663</v>
      </c>
      <c r="C37" s="321">
        <v>0</v>
      </c>
      <c r="D37" s="321">
        <v>330457468</v>
      </c>
      <c r="E37" s="321">
        <v>0</v>
      </c>
      <c r="F37" s="321">
        <v>0</v>
      </c>
      <c r="G37" s="321">
        <v>0</v>
      </c>
      <c r="H37" s="321">
        <v>0</v>
      </c>
      <c r="I37" s="321"/>
      <c r="J37" s="321">
        <v>0</v>
      </c>
      <c r="K37" s="321">
        <v>0</v>
      </c>
      <c r="L37" s="321">
        <v>0</v>
      </c>
      <c r="M37" s="321">
        <v>0</v>
      </c>
      <c r="N37" s="321">
        <v>0</v>
      </c>
      <c r="O37" s="321">
        <v>0</v>
      </c>
      <c r="P37" s="321">
        <v>0</v>
      </c>
      <c r="Q37" s="344">
        <v>4844750131</v>
      </c>
      <c r="R37" s="322">
        <v>4844750131</v>
      </c>
      <c r="AA37" s="323"/>
      <c r="BG37" s="324"/>
      <c r="BZ37" s="242"/>
      <c r="CG37" s="285"/>
    </row>
    <row r="38" spans="1:85" x14ac:dyDescent="0.2">
      <c r="A38" s="320">
        <v>45047</v>
      </c>
      <c r="B38" s="321">
        <v>1087150751</v>
      </c>
      <c r="C38" s="321">
        <v>0</v>
      </c>
      <c r="D38" s="321">
        <v>118366234</v>
      </c>
      <c r="E38" s="321">
        <v>0</v>
      </c>
      <c r="F38" s="321">
        <v>0</v>
      </c>
      <c r="G38" s="321">
        <v>0</v>
      </c>
      <c r="H38" s="321">
        <v>0</v>
      </c>
      <c r="I38" s="321"/>
      <c r="J38" s="321">
        <v>0</v>
      </c>
      <c r="K38" s="321">
        <v>0</v>
      </c>
      <c r="L38" s="321">
        <v>0</v>
      </c>
      <c r="M38" s="321">
        <v>0</v>
      </c>
      <c r="N38" s="321">
        <v>-2</v>
      </c>
      <c r="O38" s="321">
        <v>0</v>
      </c>
      <c r="P38" s="321">
        <v>0</v>
      </c>
      <c r="Q38" s="344">
        <v>1205516983</v>
      </c>
      <c r="R38" s="322">
        <v>1205516983</v>
      </c>
      <c r="AA38" s="323"/>
      <c r="BG38" s="324"/>
      <c r="BZ38" s="242"/>
      <c r="CG38" s="285"/>
    </row>
    <row r="39" spans="1:85" x14ac:dyDescent="0.2">
      <c r="A39" s="320">
        <v>45078</v>
      </c>
      <c r="B39" s="321">
        <v>1804523460</v>
      </c>
      <c r="C39" s="321">
        <v>0</v>
      </c>
      <c r="D39" s="321">
        <v>319742234</v>
      </c>
      <c r="E39" s="321">
        <v>85921875</v>
      </c>
      <c r="F39" s="321">
        <v>0</v>
      </c>
      <c r="G39" s="321">
        <v>0</v>
      </c>
      <c r="H39" s="321">
        <v>0</v>
      </c>
      <c r="I39" s="321"/>
      <c r="J39" s="321">
        <v>0</v>
      </c>
      <c r="K39" s="321">
        <v>0</v>
      </c>
      <c r="L39" s="321">
        <v>0</v>
      </c>
      <c r="M39" s="321">
        <v>0</v>
      </c>
      <c r="N39" s="321">
        <v>9001</v>
      </c>
      <c r="O39" s="321">
        <v>0</v>
      </c>
      <c r="P39" s="321">
        <v>0</v>
      </c>
      <c r="Q39" s="344">
        <v>2210196570</v>
      </c>
      <c r="R39" s="322">
        <v>2210196570</v>
      </c>
      <c r="AA39" s="323"/>
      <c r="BG39" s="324"/>
      <c r="BZ39" s="242"/>
      <c r="CG39" s="285"/>
    </row>
    <row r="40" spans="1:85" s="319" customFormat="1" x14ac:dyDescent="0.25">
      <c r="A40" s="320">
        <v>45108</v>
      </c>
      <c r="B40" s="321">
        <v>1359524127</v>
      </c>
      <c r="C40" s="321">
        <v>0</v>
      </c>
      <c r="D40" s="321">
        <v>143366234</v>
      </c>
      <c r="E40" s="321">
        <v>85921875</v>
      </c>
      <c r="F40" s="321">
        <v>0</v>
      </c>
      <c r="G40" s="321">
        <v>0</v>
      </c>
      <c r="H40" s="321">
        <v>0</v>
      </c>
      <c r="I40" s="321"/>
      <c r="J40" s="321">
        <v>0</v>
      </c>
      <c r="K40" s="321">
        <v>0</v>
      </c>
      <c r="L40" s="321">
        <v>0</v>
      </c>
      <c r="M40" s="321">
        <v>0</v>
      </c>
      <c r="N40" s="321">
        <v>0</v>
      </c>
      <c r="O40" s="321">
        <v>0</v>
      </c>
      <c r="P40" s="321">
        <v>0</v>
      </c>
      <c r="Q40" s="344">
        <v>1588812236</v>
      </c>
      <c r="R40" s="322">
        <v>1588812236</v>
      </c>
    </row>
    <row r="41" spans="1:85" s="325" customFormat="1" x14ac:dyDescent="0.25">
      <c r="A41" s="320">
        <v>45139</v>
      </c>
      <c r="B41" s="321">
        <v>944136852</v>
      </c>
      <c r="C41" s="321">
        <v>0</v>
      </c>
      <c r="D41" s="321">
        <v>283116234</v>
      </c>
      <c r="E41" s="321">
        <v>1882657962</v>
      </c>
      <c r="F41" s="321">
        <v>0</v>
      </c>
      <c r="G41" s="321">
        <v>0</v>
      </c>
      <c r="H41" s="321">
        <v>0</v>
      </c>
      <c r="I41" s="321">
        <v>0</v>
      </c>
      <c r="J41" s="321">
        <v>0</v>
      </c>
      <c r="K41" s="321">
        <v>0</v>
      </c>
      <c r="L41" s="321">
        <v>0</v>
      </c>
      <c r="M41" s="321">
        <v>0</v>
      </c>
      <c r="N41" s="321">
        <v>0</v>
      </c>
      <c r="O41" s="321">
        <v>0</v>
      </c>
      <c r="P41" s="321">
        <v>0</v>
      </c>
      <c r="Q41" s="344">
        <v>3109911048</v>
      </c>
      <c r="R41" s="322">
        <v>3109911048</v>
      </c>
    </row>
    <row r="42" spans="1:85" s="193" customFormat="1" x14ac:dyDescent="0.2">
      <c r="A42" s="320">
        <v>45170</v>
      </c>
      <c r="B42" s="321">
        <v>1489394760</v>
      </c>
      <c r="C42" s="321">
        <v>0</v>
      </c>
      <c r="D42" s="321">
        <v>527499566</v>
      </c>
      <c r="E42" s="321">
        <v>1100962797</v>
      </c>
      <c r="F42" s="321">
        <v>0</v>
      </c>
      <c r="G42" s="321">
        <v>0</v>
      </c>
      <c r="H42" s="321">
        <v>0</v>
      </c>
      <c r="I42" s="321"/>
      <c r="J42" s="321">
        <v>0</v>
      </c>
      <c r="K42" s="321">
        <v>0</v>
      </c>
      <c r="L42" s="321">
        <v>0</v>
      </c>
      <c r="M42" s="321">
        <v>0</v>
      </c>
      <c r="N42" s="321">
        <v>0</v>
      </c>
      <c r="O42" s="321">
        <v>0</v>
      </c>
      <c r="P42" s="321">
        <v>0</v>
      </c>
      <c r="Q42" s="344">
        <v>3117857123</v>
      </c>
      <c r="R42" s="322">
        <v>3117857123</v>
      </c>
      <c r="S42" s="326"/>
      <c r="T42" s="328"/>
      <c r="U42" s="328"/>
      <c r="V42" s="328"/>
      <c r="W42" s="328"/>
      <c r="X42" s="328"/>
      <c r="Y42" s="328"/>
      <c r="Z42" s="328"/>
      <c r="AA42" s="329"/>
      <c r="AB42" s="328"/>
      <c r="AC42" s="330"/>
      <c r="AE42" s="330"/>
      <c r="AF42" s="331"/>
      <c r="AG42" s="331"/>
      <c r="AH42" s="332"/>
      <c r="AI42" s="332"/>
      <c r="AJ42" s="328"/>
      <c r="AK42" s="332"/>
      <c r="AL42" s="332"/>
      <c r="AM42" s="333"/>
      <c r="AN42" s="332"/>
      <c r="AP42" s="328"/>
      <c r="AQ42" s="328"/>
      <c r="AR42" s="328"/>
      <c r="AS42" s="328"/>
      <c r="AT42" s="328"/>
      <c r="AV42" s="328"/>
      <c r="AY42" s="328"/>
      <c r="AZ42" s="328"/>
      <c r="BA42" s="328"/>
      <c r="BB42" s="328"/>
      <c r="BC42" s="328"/>
      <c r="BE42" s="328"/>
      <c r="BG42" s="324"/>
      <c r="BK42" s="328"/>
      <c r="BL42" s="328"/>
      <c r="BN42" s="328"/>
      <c r="BO42" s="328"/>
      <c r="BU42" s="334"/>
      <c r="CA42" s="328"/>
      <c r="CE42" s="335"/>
      <c r="CG42" s="230"/>
    </row>
    <row r="43" spans="1:85" x14ac:dyDescent="0.2">
      <c r="A43" s="320">
        <v>45200</v>
      </c>
      <c r="B43" s="321">
        <v>782782524</v>
      </c>
      <c r="C43" s="321">
        <v>0</v>
      </c>
      <c r="D43" s="321">
        <v>307554863</v>
      </c>
      <c r="E43" s="321">
        <v>2084828263</v>
      </c>
      <c r="F43" s="321">
        <v>240000000</v>
      </c>
      <c r="G43" s="321">
        <v>0</v>
      </c>
      <c r="H43" s="321">
        <v>0</v>
      </c>
      <c r="I43" s="321">
        <v>0</v>
      </c>
      <c r="J43" s="321">
        <v>0</v>
      </c>
      <c r="K43" s="321">
        <v>0</v>
      </c>
      <c r="L43" s="321">
        <v>0</v>
      </c>
      <c r="M43" s="321">
        <v>0</v>
      </c>
      <c r="N43" s="321">
        <v>-7000000</v>
      </c>
      <c r="O43" s="321">
        <v>0</v>
      </c>
      <c r="P43" s="321">
        <v>0</v>
      </c>
      <c r="Q43" s="344">
        <v>3408165650</v>
      </c>
      <c r="R43" s="322">
        <v>3408165650</v>
      </c>
      <c r="AA43" s="323"/>
      <c r="BG43" s="324"/>
      <c r="BZ43" s="242"/>
      <c r="CG43" s="285"/>
    </row>
    <row r="44" spans="1:85" x14ac:dyDescent="0.2">
      <c r="A44" s="320">
        <v>45231</v>
      </c>
      <c r="B44" s="321">
        <v>346639524</v>
      </c>
      <c r="C44" s="321">
        <v>0</v>
      </c>
      <c r="D44" s="321">
        <v>566060248</v>
      </c>
      <c r="E44" s="321">
        <v>816364263</v>
      </c>
      <c r="F44" s="321">
        <v>46666666</v>
      </c>
      <c r="G44" s="321">
        <v>0</v>
      </c>
      <c r="H44" s="321"/>
      <c r="I44" s="321"/>
      <c r="J44" s="321">
        <v>0</v>
      </c>
      <c r="K44" s="321">
        <v>0</v>
      </c>
      <c r="L44" s="321">
        <v>0</v>
      </c>
      <c r="M44" s="321">
        <v>0</v>
      </c>
      <c r="N44" s="321">
        <v>0</v>
      </c>
      <c r="O44" s="321">
        <v>0</v>
      </c>
      <c r="P44" s="321">
        <v>0</v>
      </c>
      <c r="Q44" s="344">
        <v>1775730701</v>
      </c>
      <c r="R44" s="322">
        <v>1775730701</v>
      </c>
      <c r="BZ44" s="242"/>
      <c r="CG44" s="285"/>
    </row>
    <row r="45" spans="1:85" x14ac:dyDescent="0.2">
      <c r="A45" s="320">
        <v>45261</v>
      </c>
      <c r="B45" s="321">
        <v>235076102</v>
      </c>
      <c r="C45" s="321">
        <v>0</v>
      </c>
      <c r="D45" s="321">
        <v>2750712701</v>
      </c>
      <c r="E45" s="321">
        <v>636704263</v>
      </c>
      <c r="F45" s="321">
        <v>48333333</v>
      </c>
      <c r="G45" s="321">
        <v>0</v>
      </c>
      <c r="H45" s="321">
        <v>0</v>
      </c>
      <c r="I45" s="321">
        <v>0</v>
      </c>
      <c r="J45" s="321">
        <v>0</v>
      </c>
      <c r="K45" s="321">
        <v>0</v>
      </c>
      <c r="L45" s="321">
        <v>0</v>
      </c>
      <c r="M45" s="321">
        <v>0</v>
      </c>
      <c r="N45" s="321">
        <v>4235448</v>
      </c>
      <c r="O45" s="321">
        <v>0</v>
      </c>
      <c r="P45" s="321">
        <v>0</v>
      </c>
      <c r="Q45" s="344">
        <v>3675061847</v>
      </c>
      <c r="R45" s="322">
        <v>3675061847</v>
      </c>
      <c r="BZ45" s="242"/>
      <c r="CG45" s="285"/>
    </row>
    <row r="46" spans="1:85" x14ac:dyDescent="0.2">
      <c r="A46" s="320">
        <v>45292</v>
      </c>
      <c r="B46" s="321">
        <v>272993627</v>
      </c>
      <c r="C46" s="321">
        <v>0</v>
      </c>
      <c r="D46" s="321">
        <v>275415465</v>
      </c>
      <c r="E46" s="321">
        <v>1580664703</v>
      </c>
      <c r="F46" s="321">
        <v>39333333</v>
      </c>
      <c r="G46" s="321">
        <v>0</v>
      </c>
      <c r="H46" s="321">
        <v>0</v>
      </c>
      <c r="I46" s="321">
        <v>0</v>
      </c>
      <c r="J46" s="321">
        <v>0</v>
      </c>
      <c r="K46" s="321">
        <v>0</v>
      </c>
      <c r="L46" s="321">
        <v>0</v>
      </c>
      <c r="M46" s="321">
        <v>0</v>
      </c>
      <c r="N46" s="321">
        <v>0</v>
      </c>
      <c r="O46" s="321">
        <v>0</v>
      </c>
      <c r="P46" s="321">
        <v>0</v>
      </c>
      <c r="Q46" s="344">
        <v>2168407128</v>
      </c>
      <c r="R46" s="322">
        <v>2168407128</v>
      </c>
      <c r="BZ46" s="242"/>
      <c r="CG46" s="285"/>
    </row>
    <row r="47" spans="1:85" x14ac:dyDescent="0.2">
      <c r="A47" s="320">
        <v>45323</v>
      </c>
      <c r="B47" s="321">
        <v>322209524</v>
      </c>
      <c r="C47" s="321">
        <v>0</v>
      </c>
      <c r="D47" s="321">
        <v>233165465</v>
      </c>
      <c r="E47" s="321">
        <v>1810278902</v>
      </c>
      <c r="F47" s="321">
        <v>43333333</v>
      </c>
      <c r="G47" s="321">
        <v>0</v>
      </c>
      <c r="H47" s="321">
        <v>0</v>
      </c>
      <c r="I47" s="321">
        <v>0</v>
      </c>
      <c r="J47" s="321">
        <v>0</v>
      </c>
      <c r="K47" s="321">
        <v>0</v>
      </c>
      <c r="L47" s="321">
        <v>0</v>
      </c>
      <c r="M47" s="321">
        <v>0</v>
      </c>
      <c r="N47" s="321">
        <v>0</v>
      </c>
      <c r="O47" s="321">
        <v>0</v>
      </c>
      <c r="P47" s="321">
        <v>0</v>
      </c>
      <c r="Q47" s="344">
        <v>2408987224</v>
      </c>
      <c r="R47" s="322">
        <v>2408987224</v>
      </c>
      <c r="BZ47" s="242"/>
      <c r="CG47" s="285"/>
    </row>
    <row r="48" spans="1:85" x14ac:dyDescent="0.2">
      <c r="A48" s="320">
        <v>45352</v>
      </c>
      <c r="B48" s="321">
        <v>596677836</v>
      </c>
      <c r="C48" s="321">
        <v>0</v>
      </c>
      <c r="D48" s="321">
        <v>223339348</v>
      </c>
      <c r="E48" s="321">
        <v>684586063</v>
      </c>
      <c r="F48" s="321">
        <v>23333333</v>
      </c>
      <c r="G48" s="321">
        <v>0</v>
      </c>
      <c r="H48" s="321">
        <v>0</v>
      </c>
      <c r="I48" s="321">
        <v>0</v>
      </c>
      <c r="J48" s="321">
        <v>0</v>
      </c>
      <c r="K48" s="321">
        <v>0</v>
      </c>
      <c r="L48" s="321">
        <v>0</v>
      </c>
      <c r="M48" s="321">
        <v>0</v>
      </c>
      <c r="N48" s="321">
        <v>-4233332</v>
      </c>
      <c r="O48" s="321">
        <v>0</v>
      </c>
      <c r="P48" s="321">
        <v>0</v>
      </c>
      <c r="Q48" s="344">
        <v>1523703248</v>
      </c>
      <c r="R48" s="322">
        <v>1523703248</v>
      </c>
      <c r="BZ48" s="242"/>
      <c r="CG48" s="285"/>
    </row>
    <row r="49" spans="1:85" x14ac:dyDescent="0.2">
      <c r="A49" s="320">
        <v>45383</v>
      </c>
      <c r="B49" s="321">
        <v>2008815521</v>
      </c>
      <c r="C49" s="321">
        <v>0</v>
      </c>
      <c r="D49" s="321">
        <v>133147146</v>
      </c>
      <c r="E49" s="321">
        <v>2261381137</v>
      </c>
      <c r="F49" s="321">
        <v>43333333</v>
      </c>
      <c r="G49" s="321">
        <v>0</v>
      </c>
      <c r="H49" s="321">
        <v>0</v>
      </c>
      <c r="I49" s="321">
        <v>0</v>
      </c>
      <c r="J49" s="321">
        <v>0</v>
      </c>
      <c r="K49" s="321">
        <v>0</v>
      </c>
      <c r="L49" s="321">
        <v>0</v>
      </c>
      <c r="M49" s="321">
        <v>0</v>
      </c>
      <c r="N49" s="321">
        <v>30996803</v>
      </c>
      <c r="O49" s="321">
        <v>0</v>
      </c>
      <c r="P49" s="321">
        <v>0</v>
      </c>
      <c r="Q49" s="344">
        <v>4477673940</v>
      </c>
      <c r="R49" s="322">
        <v>4477673940</v>
      </c>
      <c r="BZ49" s="242"/>
      <c r="CG49" s="285"/>
    </row>
    <row r="50" spans="1:85" x14ac:dyDescent="0.2">
      <c r="A50" s="320">
        <v>45413</v>
      </c>
      <c r="B50" s="321">
        <v>1704307800</v>
      </c>
      <c r="C50" s="321">
        <v>0</v>
      </c>
      <c r="D50" s="321">
        <v>1279897887</v>
      </c>
      <c r="E50" s="321">
        <v>590369054</v>
      </c>
      <c r="F50" s="321">
        <v>23333333</v>
      </c>
      <c r="G50" s="321">
        <v>0</v>
      </c>
      <c r="H50" s="321"/>
      <c r="I50" s="321"/>
      <c r="J50" s="321">
        <v>0</v>
      </c>
      <c r="K50" s="321">
        <v>0</v>
      </c>
      <c r="L50" s="321">
        <v>0</v>
      </c>
      <c r="M50" s="321">
        <v>0</v>
      </c>
      <c r="N50" s="321">
        <v>-30996800</v>
      </c>
      <c r="O50" s="321">
        <v>0</v>
      </c>
      <c r="P50" s="321">
        <v>0</v>
      </c>
      <c r="Q50" s="344">
        <v>3566911274</v>
      </c>
      <c r="R50" s="322">
        <v>3566911274</v>
      </c>
      <c r="BZ50" s="242"/>
      <c r="CG50" s="285"/>
    </row>
    <row r="51" spans="1:85" x14ac:dyDescent="0.2">
      <c r="A51" s="320">
        <v>45444</v>
      </c>
      <c r="B51" s="321">
        <v>314487822</v>
      </c>
      <c r="C51" s="321">
        <v>0</v>
      </c>
      <c r="D51" s="321">
        <v>106338456</v>
      </c>
      <c r="E51" s="321">
        <v>2221049054</v>
      </c>
      <c r="F51" s="321">
        <v>63333333</v>
      </c>
      <c r="G51" s="321">
        <v>0</v>
      </c>
      <c r="H51" s="321"/>
      <c r="I51" s="321"/>
      <c r="J51" s="321">
        <v>0</v>
      </c>
      <c r="K51" s="321">
        <v>0</v>
      </c>
      <c r="L51" s="321">
        <v>0</v>
      </c>
      <c r="M51" s="321">
        <v>0</v>
      </c>
      <c r="N51" s="321">
        <v>0</v>
      </c>
      <c r="O51" s="321">
        <v>0</v>
      </c>
      <c r="P51" s="321">
        <v>0</v>
      </c>
      <c r="Q51" s="344">
        <v>2705208665</v>
      </c>
      <c r="R51" s="322">
        <v>2705208665</v>
      </c>
      <c r="BZ51" s="242"/>
      <c r="CG51" s="285"/>
    </row>
    <row r="52" spans="1:85" x14ac:dyDescent="0.2">
      <c r="A52" s="320">
        <v>45474</v>
      </c>
      <c r="B52" s="321">
        <v>560246154</v>
      </c>
      <c r="C52" s="321">
        <v>1000000000</v>
      </c>
      <c r="D52" s="321">
        <v>407698350</v>
      </c>
      <c r="E52" s="321">
        <v>632049054</v>
      </c>
      <c r="F52" s="321">
        <v>193333333</v>
      </c>
      <c r="G52" s="321">
        <v>12000000</v>
      </c>
      <c r="H52" s="321"/>
      <c r="I52" s="321"/>
      <c r="J52" s="321">
        <v>0</v>
      </c>
      <c r="K52" s="321">
        <v>0</v>
      </c>
      <c r="L52" s="321">
        <v>0</v>
      </c>
      <c r="M52" s="321">
        <v>0</v>
      </c>
      <c r="N52" s="321">
        <v>0</v>
      </c>
      <c r="O52" s="321">
        <v>13875000</v>
      </c>
      <c r="P52" s="321">
        <v>0</v>
      </c>
      <c r="Q52" s="344">
        <v>2819201891</v>
      </c>
      <c r="R52" s="322">
        <v>2819201891</v>
      </c>
      <c r="BZ52" s="242"/>
      <c r="CG52" s="285"/>
    </row>
    <row r="53" spans="1:85" x14ac:dyDescent="0.2">
      <c r="A53" s="320">
        <v>45505</v>
      </c>
      <c r="B53" s="321">
        <v>2405611692</v>
      </c>
      <c r="C53" s="321">
        <v>0</v>
      </c>
      <c r="D53" s="321">
        <v>-4501994389</v>
      </c>
      <c r="E53" s="321">
        <v>247534022</v>
      </c>
      <c r="F53" s="321">
        <v>113333333</v>
      </c>
      <c r="G53" s="321">
        <v>480400000</v>
      </c>
      <c r="H53" s="321">
        <v>0</v>
      </c>
      <c r="I53" s="321">
        <v>0</v>
      </c>
      <c r="J53" s="321">
        <v>0</v>
      </c>
      <c r="K53" s="321">
        <v>0</v>
      </c>
      <c r="L53" s="321">
        <v>0</v>
      </c>
      <c r="M53" s="321">
        <v>0</v>
      </c>
      <c r="N53" s="321">
        <v>0</v>
      </c>
      <c r="O53" s="321">
        <v>0</v>
      </c>
      <c r="P53" s="321">
        <v>0</v>
      </c>
      <c r="Q53" s="344">
        <v>-1255115342</v>
      </c>
      <c r="R53" s="322">
        <v>-1255115342</v>
      </c>
      <c r="BZ53" s="242"/>
      <c r="CG53" s="285"/>
    </row>
    <row r="54" spans="1:85" x14ac:dyDescent="0.2">
      <c r="A54" s="320">
        <v>45536</v>
      </c>
      <c r="B54" s="321">
        <v>1620676112</v>
      </c>
      <c r="C54" s="321">
        <v>0</v>
      </c>
      <c r="D54" s="321">
        <v>186178822</v>
      </c>
      <c r="E54" s="321">
        <v>621465453</v>
      </c>
      <c r="F54" s="321">
        <v>123333333</v>
      </c>
      <c r="G54" s="321">
        <v>0</v>
      </c>
      <c r="H54" s="321">
        <v>0</v>
      </c>
      <c r="I54" s="321">
        <v>0</v>
      </c>
      <c r="J54" s="321">
        <v>0</v>
      </c>
      <c r="K54" s="321">
        <v>0</v>
      </c>
      <c r="L54" s="321">
        <v>0</v>
      </c>
      <c r="M54" s="321">
        <v>0</v>
      </c>
      <c r="N54" s="321">
        <v>0</v>
      </c>
      <c r="O54" s="321">
        <v>32496135</v>
      </c>
      <c r="P54" s="321">
        <v>0</v>
      </c>
      <c r="Q54" s="344">
        <v>2584149855</v>
      </c>
      <c r="R54" s="322">
        <v>2584149855</v>
      </c>
      <c r="BZ54" s="242"/>
      <c r="CG54" s="285"/>
    </row>
    <row r="55" spans="1:85" x14ac:dyDescent="0.2">
      <c r="A55" s="320">
        <v>45566</v>
      </c>
      <c r="B55" s="321">
        <v>344394213</v>
      </c>
      <c r="C55" s="321">
        <v>0</v>
      </c>
      <c r="D55" s="321">
        <v>-691664</v>
      </c>
      <c r="E55" s="321">
        <v>1978972754</v>
      </c>
      <c r="F55" s="321">
        <v>88106639</v>
      </c>
      <c r="G55" s="321">
        <v>0</v>
      </c>
      <c r="H55" s="321">
        <v>0</v>
      </c>
      <c r="I55" s="321">
        <v>0</v>
      </c>
      <c r="J55" s="321">
        <v>0</v>
      </c>
      <c r="K55" s="321">
        <v>0</v>
      </c>
      <c r="L55" s="321">
        <v>0</v>
      </c>
      <c r="M55" s="321">
        <v>0</v>
      </c>
      <c r="N55" s="321">
        <v>37</v>
      </c>
      <c r="O55" s="321">
        <v>9014094</v>
      </c>
      <c r="P55" s="321">
        <v>0</v>
      </c>
      <c r="Q55" s="344">
        <v>2419796073</v>
      </c>
      <c r="R55" s="322">
        <v>2419796073</v>
      </c>
      <c r="BZ55" s="242"/>
      <c r="CG55" s="285"/>
    </row>
    <row r="56" spans="1:85" ht="14.45" customHeight="1" x14ac:dyDescent="0.2">
      <c r="A56" s="320">
        <v>45597</v>
      </c>
      <c r="B56" s="321">
        <v>147717689</v>
      </c>
      <c r="C56" s="321">
        <v>0</v>
      </c>
      <c r="D56" s="321">
        <v>13407551</v>
      </c>
      <c r="E56" s="321">
        <v>1048096131</v>
      </c>
      <c r="F56" s="321">
        <v>18</v>
      </c>
      <c r="G56" s="321">
        <v>0</v>
      </c>
      <c r="H56" s="321"/>
      <c r="I56" s="321"/>
      <c r="J56" s="321">
        <v>0</v>
      </c>
      <c r="K56" s="321">
        <v>0</v>
      </c>
      <c r="L56" s="321">
        <v>0</v>
      </c>
      <c r="M56" s="321">
        <v>0</v>
      </c>
      <c r="N56" s="321">
        <v>0</v>
      </c>
      <c r="O56" s="321">
        <v>0</v>
      </c>
      <c r="P56" s="321">
        <v>0</v>
      </c>
      <c r="Q56" s="344">
        <v>1209221389</v>
      </c>
      <c r="R56" s="322">
        <v>1209221389</v>
      </c>
      <c r="BZ56" s="242"/>
      <c r="CG56" s="285"/>
    </row>
    <row r="57" spans="1:85" x14ac:dyDescent="0.2">
      <c r="A57" s="320">
        <v>45627</v>
      </c>
      <c r="B57" s="321">
        <v>603917926</v>
      </c>
      <c r="C57" s="321">
        <v>0</v>
      </c>
      <c r="D57" s="321">
        <v>633660921</v>
      </c>
      <c r="E57" s="321">
        <v>577882700</v>
      </c>
      <c r="F57" s="321">
        <v>56213259</v>
      </c>
      <c r="G57" s="321">
        <v>0</v>
      </c>
      <c r="H57" s="321">
        <v>0</v>
      </c>
      <c r="I57" s="321">
        <v>0</v>
      </c>
      <c r="J57" s="321">
        <v>0</v>
      </c>
      <c r="K57" s="321">
        <v>0</v>
      </c>
      <c r="L57" s="321">
        <v>0</v>
      </c>
      <c r="M57" s="321">
        <v>0</v>
      </c>
      <c r="N57" s="321">
        <v>13899763</v>
      </c>
      <c r="O57" s="321">
        <v>0</v>
      </c>
      <c r="P57" s="321">
        <v>0</v>
      </c>
      <c r="Q57" s="344">
        <v>1885574569</v>
      </c>
      <c r="R57" s="322">
        <v>1885574569</v>
      </c>
      <c r="BZ57" s="242"/>
      <c r="CG57" s="285"/>
    </row>
    <row r="58" spans="1:85" x14ac:dyDescent="0.2">
      <c r="A58" s="320">
        <v>45658</v>
      </c>
      <c r="B58" s="321">
        <v>147717689</v>
      </c>
      <c r="C58" s="321">
        <v>0</v>
      </c>
      <c r="D58" s="321">
        <v>0</v>
      </c>
      <c r="E58" s="321">
        <v>382965135</v>
      </c>
      <c r="F58" s="321">
        <v>189606625</v>
      </c>
      <c r="G58" s="321">
        <v>0</v>
      </c>
      <c r="H58" s="321">
        <v>0</v>
      </c>
      <c r="I58" s="321">
        <v>0</v>
      </c>
      <c r="J58" s="321">
        <v>0</v>
      </c>
      <c r="K58" s="321">
        <v>0</v>
      </c>
      <c r="L58" s="321">
        <v>0</v>
      </c>
      <c r="M58" s="321">
        <v>0</v>
      </c>
      <c r="N58" s="321">
        <v>0</v>
      </c>
      <c r="O58" s="321">
        <v>0</v>
      </c>
      <c r="P58" s="321">
        <v>0</v>
      </c>
      <c r="Q58" s="344">
        <v>720289449</v>
      </c>
      <c r="R58" s="322">
        <v>720289449</v>
      </c>
      <c r="BZ58" s="242"/>
      <c r="CG58" s="285"/>
    </row>
    <row r="59" spans="1:85" x14ac:dyDescent="0.2">
      <c r="A59" s="320">
        <v>45689</v>
      </c>
      <c r="B59" s="321">
        <v>338021887</v>
      </c>
      <c r="C59" s="321">
        <v>0</v>
      </c>
      <c r="D59" s="321">
        <v>32082481</v>
      </c>
      <c r="E59" s="321">
        <v>772635191</v>
      </c>
      <c r="F59" s="321">
        <v>18106625</v>
      </c>
      <c r="G59" s="321">
        <v>0</v>
      </c>
      <c r="H59" s="321">
        <v>0</v>
      </c>
      <c r="I59" s="321">
        <v>0</v>
      </c>
      <c r="J59" s="321">
        <v>0</v>
      </c>
      <c r="K59" s="321">
        <v>0</v>
      </c>
      <c r="L59" s="321">
        <v>0</v>
      </c>
      <c r="M59" s="321">
        <v>0</v>
      </c>
      <c r="N59" s="321">
        <v>0</v>
      </c>
      <c r="O59" s="321">
        <v>852</v>
      </c>
      <c r="P59" s="321">
        <v>0</v>
      </c>
      <c r="Q59" s="344">
        <v>1160847036</v>
      </c>
      <c r="R59" s="322">
        <v>1160847036</v>
      </c>
      <c r="BZ59" s="242"/>
      <c r="CG59" s="285"/>
    </row>
    <row r="60" spans="1:85" x14ac:dyDescent="0.2">
      <c r="A60" s="320">
        <v>45717</v>
      </c>
      <c r="B60" s="321">
        <v>147717689</v>
      </c>
      <c r="C60" s="321">
        <v>0</v>
      </c>
      <c r="D60" s="321">
        <v>0</v>
      </c>
      <c r="E60" s="321">
        <v>365598468</v>
      </c>
      <c r="F60" s="321">
        <v>118106625</v>
      </c>
      <c r="G60" s="321">
        <v>0</v>
      </c>
      <c r="H60" s="321">
        <v>0</v>
      </c>
      <c r="I60" s="321">
        <v>0</v>
      </c>
      <c r="J60" s="321">
        <v>0</v>
      </c>
      <c r="K60" s="321">
        <v>0</v>
      </c>
      <c r="L60" s="321">
        <v>0</v>
      </c>
      <c r="M60" s="321">
        <v>0</v>
      </c>
      <c r="N60" s="321">
        <v>0</v>
      </c>
      <c r="O60" s="321">
        <v>0</v>
      </c>
      <c r="P60" s="321">
        <v>0</v>
      </c>
      <c r="Q60" s="344">
        <v>631422782</v>
      </c>
      <c r="R60" s="322">
        <v>631422782</v>
      </c>
      <c r="BZ60" s="242"/>
      <c r="CG60" s="285"/>
    </row>
    <row r="61" spans="1:85" x14ac:dyDescent="0.2">
      <c r="A61" s="320">
        <v>45748</v>
      </c>
      <c r="B61" s="321">
        <v>301676633</v>
      </c>
      <c r="C61" s="321">
        <v>0</v>
      </c>
      <c r="D61" s="321">
        <v>0</v>
      </c>
      <c r="E61" s="321">
        <v>498349900</v>
      </c>
      <c r="F61" s="321">
        <v>18106625</v>
      </c>
      <c r="G61" s="321">
        <v>6467397</v>
      </c>
      <c r="H61" s="321">
        <v>0</v>
      </c>
      <c r="I61" s="321">
        <v>0</v>
      </c>
      <c r="J61" s="321">
        <v>0</v>
      </c>
      <c r="K61" s="321">
        <v>0</v>
      </c>
      <c r="L61" s="321">
        <v>0</v>
      </c>
      <c r="M61" s="321">
        <v>0</v>
      </c>
      <c r="N61" s="321">
        <v>712990</v>
      </c>
      <c r="O61" s="321">
        <v>0</v>
      </c>
      <c r="P61" s="321">
        <v>0</v>
      </c>
      <c r="Q61" s="344">
        <v>825313545</v>
      </c>
      <c r="R61" s="322">
        <v>825313545</v>
      </c>
      <c r="BZ61" s="242"/>
      <c r="CG61" s="285"/>
    </row>
    <row r="62" spans="1:85" x14ac:dyDescent="0.2">
      <c r="A62" s="320">
        <v>45778</v>
      </c>
      <c r="B62" s="321">
        <v>147717689</v>
      </c>
      <c r="C62" s="321"/>
      <c r="D62" s="321">
        <v>0</v>
      </c>
      <c r="E62" s="321">
        <v>2014987456</v>
      </c>
      <c r="F62" s="321">
        <v>88106625</v>
      </c>
      <c r="G62" s="321">
        <v>-6467397</v>
      </c>
      <c r="H62" s="321"/>
      <c r="I62" s="321"/>
      <c r="J62" s="321">
        <v>0</v>
      </c>
      <c r="K62" s="321">
        <v>0</v>
      </c>
      <c r="L62" s="321">
        <v>0</v>
      </c>
      <c r="M62" s="321">
        <v>0</v>
      </c>
      <c r="N62" s="321">
        <v>6467397</v>
      </c>
      <c r="O62" s="321">
        <v>-9014094</v>
      </c>
      <c r="P62" s="321">
        <v>0</v>
      </c>
      <c r="Q62" s="344">
        <v>2241797676</v>
      </c>
      <c r="R62" s="322">
        <v>2241797676</v>
      </c>
      <c r="BZ62" s="242"/>
      <c r="CG62" s="285"/>
    </row>
    <row r="63" spans="1:85" x14ac:dyDescent="0.2">
      <c r="A63" s="320">
        <v>45809</v>
      </c>
      <c r="B63" s="321">
        <v>1996541000</v>
      </c>
      <c r="C63" s="321">
        <v>0</v>
      </c>
      <c r="D63" s="321">
        <v>42500000</v>
      </c>
      <c r="E63" s="321">
        <v>815219630</v>
      </c>
      <c r="F63" s="321">
        <v>138106625</v>
      </c>
      <c r="G63" s="321">
        <v>0</v>
      </c>
      <c r="H63" s="321">
        <v>0</v>
      </c>
      <c r="I63" s="321">
        <v>0</v>
      </c>
      <c r="J63" s="321">
        <v>7295076</v>
      </c>
      <c r="K63" s="321">
        <v>855144</v>
      </c>
      <c r="L63" s="321">
        <v>0</v>
      </c>
      <c r="M63" s="321">
        <v>0</v>
      </c>
      <c r="N63" s="321">
        <v>794</v>
      </c>
      <c r="O63" s="321">
        <v>0</v>
      </c>
      <c r="P63" s="321">
        <v>0</v>
      </c>
      <c r="Q63" s="344">
        <v>3000518269</v>
      </c>
      <c r="R63" s="322">
        <v>3000518269</v>
      </c>
      <c r="BZ63" s="242"/>
      <c r="CG63" s="285"/>
    </row>
    <row r="64" spans="1:85" x14ac:dyDescent="0.2">
      <c r="A64" s="320">
        <v>45839</v>
      </c>
      <c r="B64" s="321">
        <v>52825000</v>
      </c>
      <c r="C64" s="321">
        <v>0</v>
      </c>
      <c r="D64" s="321">
        <v>0</v>
      </c>
      <c r="E64" s="321">
        <v>489105714</v>
      </c>
      <c r="F64" s="321">
        <v>68106625</v>
      </c>
      <c r="G64" s="321">
        <v>6467397</v>
      </c>
      <c r="H64" s="321">
        <v>0</v>
      </c>
      <c r="I64" s="321">
        <v>0</v>
      </c>
      <c r="J64" s="321">
        <v>15656449</v>
      </c>
      <c r="K64" s="321">
        <v>3383881</v>
      </c>
      <c r="L64" s="321">
        <v>0</v>
      </c>
      <c r="M64" s="321">
        <v>812403</v>
      </c>
      <c r="N64" s="321">
        <v>-3621840</v>
      </c>
      <c r="O64" s="321">
        <v>-3058476</v>
      </c>
      <c r="P64" s="321">
        <v>0</v>
      </c>
      <c r="Q64" s="344">
        <v>629677153</v>
      </c>
      <c r="R64" s="322">
        <v>629677153</v>
      </c>
      <c r="BZ64" s="242"/>
      <c r="CG64" s="285"/>
    </row>
    <row r="65" spans="1:85" x14ac:dyDescent="0.2">
      <c r="A65" s="320">
        <v>45870</v>
      </c>
      <c r="B65" s="321">
        <v>1953992224</v>
      </c>
      <c r="C65" s="321">
        <v>0</v>
      </c>
      <c r="D65" s="321">
        <v>0</v>
      </c>
      <c r="E65" s="321">
        <v>1109592550</v>
      </c>
      <c r="F65" s="321">
        <v>68106639</v>
      </c>
      <c r="G65" s="321">
        <v>0</v>
      </c>
      <c r="H65" s="321">
        <v>0</v>
      </c>
      <c r="I65" s="321">
        <v>0</v>
      </c>
      <c r="J65" s="321">
        <v>6454365</v>
      </c>
      <c r="K65" s="321">
        <v>0</v>
      </c>
      <c r="L65" s="321">
        <v>0</v>
      </c>
      <c r="M65" s="321">
        <v>43312659</v>
      </c>
      <c r="N65" s="321">
        <v>15492000</v>
      </c>
      <c r="O65" s="321">
        <v>-43312659</v>
      </c>
      <c r="P65" s="321">
        <v>192921</v>
      </c>
      <c r="Q65" s="344">
        <v>3153830699</v>
      </c>
      <c r="R65" s="322">
        <v>3153830699</v>
      </c>
      <c r="BZ65" s="242"/>
      <c r="CG65" s="285"/>
    </row>
    <row r="66" spans="1:85" hidden="1" x14ac:dyDescent="0.2">
      <c r="A66" s="320">
        <v>45901</v>
      </c>
      <c r="B66" s="321">
        <v>0</v>
      </c>
      <c r="C66" s="321"/>
      <c r="D66" s="321"/>
      <c r="E66" s="321"/>
      <c r="F66" s="321"/>
      <c r="G66" s="321">
        <v>0</v>
      </c>
      <c r="H66" s="321"/>
      <c r="I66" s="321"/>
      <c r="J66" s="321">
        <v>0</v>
      </c>
      <c r="K66" s="321">
        <v>0</v>
      </c>
      <c r="L66" s="321">
        <v>0</v>
      </c>
      <c r="M66" s="321">
        <v>0</v>
      </c>
      <c r="N66" s="321">
        <v>0</v>
      </c>
      <c r="O66" s="321">
        <v>0</v>
      </c>
      <c r="P66" s="321"/>
      <c r="Q66" s="344">
        <v>0</v>
      </c>
      <c r="R66" s="322">
        <v>0</v>
      </c>
      <c r="BZ66" s="242"/>
      <c r="CG66" s="285"/>
    </row>
    <row r="67" spans="1:85" hidden="1" x14ac:dyDescent="0.2">
      <c r="A67" s="320">
        <v>45931</v>
      </c>
      <c r="B67" s="321">
        <v>0</v>
      </c>
      <c r="C67" s="321"/>
      <c r="D67" s="321"/>
      <c r="E67" s="321"/>
      <c r="F67" s="321"/>
      <c r="G67" s="321">
        <v>0</v>
      </c>
      <c r="H67" s="321"/>
      <c r="I67" s="321"/>
      <c r="J67" s="321">
        <v>0</v>
      </c>
      <c r="K67" s="321">
        <v>0</v>
      </c>
      <c r="L67" s="321">
        <v>0</v>
      </c>
      <c r="M67" s="321">
        <v>0</v>
      </c>
      <c r="N67" s="321">
        <v>0</v>
      </c>
      <c r="O67" s="321">
        <v>0</v>
      </c>
      <c r="P67" s="321"/>
      <c r="Q67" s="344">
        <v>0</v>
      </c>
      <c r="R67" s="322">
        <v>0</v>
      </c>
      <c r="BZ67" s="242"/>
      <c r="CG67" s="285"/>
    </row>
    <row r="68" spans="1:85" hidden="1" x14ac:dyDescent="0.2">
      <c r="A68" s="320">
        <v>45962</v>
      </c>
      <c r="B68" s="321">
        <v>0</v>
      </c>
      <c r="C68" s="321"/>
      <c r="D68" s="321"/>
      <c r="E68" s="321"/>
      <c r="F68" s="321"/>
      <c r="G68" s="321">
        <v>0</v>
      </c>
      <c r="H68" s="321"/>
      <c r="I68" s="321"/>
      <c r="J68" s="321">
        <v>0</v>
      </c>
      <c r="K68" s="321">
        <v>0</v>
      </c>
      <c r="L68" s="321">
        <v>0</v>
      </c>
      <c r="M68" s="321">
        <v>0</v>
      </c>
      <c r="N68" s="321">
        <v>0</v>
      </c>
      <c r="O68" s="321">
        <v>0</v>
      </c>
      <c r="P68" s="321"/>
      <c r="Q68" s="344">
        <v>0</v>
      </c>
      <c r="R68" s="322">
        <v>0</v>
      </c>
      <c r="BZ68" s="242"/>
      <c r="CG68" s="285"/>
    </row>
    <row r="69" spans="1:85" hidden="1" x14ac:dyDescent="0.2">
      <c r="A69" s="320">
        <v>45992</v>
      </c>
      <c r="B69" s="321">
        <v>0</v>
      </c>
      <c r="C69" s="321"/>
      <c r="D69" s="321"/>
      <c r="E69" s="321"/>
      <c r="F69" s="321"/>
      <c r="G69" s="321">
        <v>0</v>
      </c>
      <c r="H69" s="321"/>
      <c r="I69" s="321"/>
      <c r="J69" s="321">
        <v>0</v>
      </c>
      <c r="K69" s="321">
        <v>0</v>
      </c>
      <c r="L69" s="321">
        <v>0</v>
      </c>
      <c r="M69" s="321">
        <v>0</v>
      </c>
      <c r="N69" s="321">
        <v>0</v>
      </c>
      <c r="O69" s="321">
        <v>0</v>
      </c>
      <c r="P69" s="321"/>
      <c r="Q69" s="344">
        <v>0</v>
      </c>
      <c r="R69" s="322">
        <v>0</v>
      </c>
      <c r="BZ69" s="242"/>
      <c r="CG69" s="285"/>
    </row>
    <row r="70" spans="1:85" hidden="1" x14ac:dyDescent="0.2">
      <c r="A70" s="320">
        <v>46023</v>
      </c>
      <c r="B70" s="321">
        <v>0</v>
      </c>
      <c r="C70" s="321"/>
      <c r="D70" s="321"/>
      <c r="E70" s="321"/>
      <c r="F70" s="321"/>
      <c r="G70" s="321">
        <v>0</v>
      </c>
      <c r="H70" s="321"/>
      <c r="I70" s="321"/>
      <c r="J70" s="321">
        <v>0</v>
      </c>
      <c r="K70" s="321">
        <v>0</v>
      </c>
      <c r="L70" s="321">
        <v>0</v>
      </c>
      <c r="M70" s="321">
        <v>0</v>
      </c>
      <c r="N70" s="321">
        <v>0</v>
      </c>
      <c r="O70" s="321">
        <v>0</v>
      </c>
      <c r="P70" s="321"/>
      <c r="Q70" s="344">
        <v>0</v>
      </c>
      <c r="R70" s="322">
        <v>0</v>
      </c>
      <c r="BZ70" s="242"/>
      <c r="CG70" s="285"/>
    </row>
    <row r="71" spans="1:85" hidden="1" x14ac:dyDescent="0.2">
      <c r="A71" s="320">
        <v>46054</v>
      </c>
      <c r="B71" s="321">
        <v>0</v>
      </c>
      <c r="C71" s="321"/>
      <c r="D71" s="321"/>
      <c r="E71" s="321"/>
      <c r="F71" s="321"/>
      <c r="G71" s="321">
        <v>0</v>
      </c>
      <c r="H71" s="321"/>
      <c r="I71" s="321"/>
      <c r="J71" s="321">
        <v>0</v>
      </c>
      <c r="K71" s="321">
        <v>0</v>
      </c>
      <c r="L71" s="321">
        <v>0</v>
      </c>
      <c r="M71" s="321">
        <v>0</v>
      </c>
      <c r="N71" s="321">
        <v>0</v>
      </c>
      <c r="O71" s="321">
        <v>0</v>
      </c>
      <c r="P71" s="321"/>
      <c r="Q71" s="344">
        <v>0</v>
      </c>
      <c r="R71" s="322">
        <v>0</v>
      </c>
      <c r="BZ71" s="242"/>
      <c r="CG71" s="285"/>
    </row>
    <row r="72" spans="1:85" hidden="1" x14ac:dyDescent="0.2">
      <c r="A72" s="320">
        <v>46082</v>
      </c>
      <c r="B72" s="321">
        <v>0</v>
      </c>
      <c r="C72" s="321"/>
      <c r="D72" s="321"/>
      <c r="E72" s="321"/>
      <c r="F72" s="321"/>
      <c r="G72" s="321">
        <v>0</v>
      </c>
      <c r="H72" s="321"/>
      <c r="I72" s="321"/>
      <c r="J72" s="321">
        <v>0</v>
      </c>
      <c r="K72" s="321">
        <v>0</v>
      </c>
      <c r="L72" s="321">
        <v>0</v>
      </c>
      <c r="M72" s="321">
        <v>0</v>
      </c>
      <c r="N72" s="321">
        <v>0</v>
      </c>
      <c r="O72" s="321">
        <v>0</v>
      </c>
      <c r="P72" s="321"/>
      <c r="Q72" s="344">
        <v>0</v>
      </c>
      <c r="R72" s="322">
        <v>0</v>
      </c>
      <c r="BZ72" s="242"/>
      <c r="CG72" s="285"/>
    </row>
    <row r="73" spans="1:85" hidden="1" x14ac:dyDescent="0.2">
      <c r="A73" s="320">
        <v>46113</v>
      </c>
      <c r="B73" s="321">
        <v>0</v>
      </c>
      <c r="C73" s="321"/>
      <c r="D73" s="321"/>
      <c r="E73" s="321"/>
      <c r="F73" s="321"/>
      <c r="G73" s="321">
        <v>0</v>
      </c>
      <c r="H73" s="321"/>
      <c r="I73" s="321"/>
      <c r="J73" s="321">
        <v>0</v>
      </c>
      <c r="K73" s="321">
        <v>0</v>
      </c>
      <c r="L73" s="321">
        <v>0</v>
      </c>
      <c r="M73" s="321">
        <v>0</v>
      </c>
      <c r="N73" s="321">
        <v>0</v>
      </c>
      <c r="O73" s="321">
        <v>0</v>
      </c>
      <c r="P73" s="321"/>
      <c r="Q73" s="344">
        <v>0</v>
      </c>
      <c r="R73" s="322">
        <v>0</v>
      </c>
      <c r="BZ73" s="242"/>
      <c r="CG73" s="285"/>
    </row>
    <row r="74" spans="1:85" hidden="1" x14ac:dyDescent="0.2">
      <c r="A74" s="320">
        <v>46143</v>
      </c>
      <c r="B74" s="321">
        <v>0</v>
      </c>
      <c r="C74" s="321"/>
      <c r="D74" s="321"/>
      <c r="E74" s="321"/>
      <c r="F74" s="321"/>
      <c r="G74" s="321">
        <v>0</v>
      </c>
      <c r="H74" s="321"/>
      <c r="I74" s="321"/>
      <c r="J74" s="321">
        <v>0</v>
      </c>
      <c r="K74" s="321">
        <v>0</v>
      </c>
      <c r="L74" s="321">
        <v>0</v>
      </c>
      <c r="M74" s="321">
        <v>0</v>
      </c>
      <c r="N74" s="321">
        <v>0</v>
      </c>
      <c r="O74" s="321">
        <v>0</v>
      </c>
      <c r="P74" s="321"/>
      <c r="Q74" s="344">
        <v>0</v>
      </c>
      <c r="R74" s="322">
        <v>0</v>
      </c>
      <c r="BZ74" s="242"/>
      <c r="CG74" s="285"/>
    </row>
    <row r="75" spans="1:85" hidden="1" x14ac:dyDescent="0.2">
      <c r="A75" s="320">
        <v>46174</v>
      </c>
      <c r="B75" s="321">
        <v>0</v>
      </c>
      <c r="C75" s="321"/>
      <c r="D75" s="321"/>
      <c r="E75" s="321"/>
      <c r="F75" s="321"/>
      <c r="G75" s="321">
        <v>0</v>
      </c>
      <c r="H75" s="321"/>
      <c r="I75" s="321"/>
      <c r="J75" s="321">
        <v>0</v>
      </c>
      <c r="K75" s="321">
        <v>0</v>
      </c>
      <c r="L75" s="321">
        <v>0</v>
      </c>
      <c r="M75" s="321">
        <v>0</v>
      </c>
      <c r="N75" s="321">
        <v>0</v>
      </c>
      <c r="O75" s="321">
        <v>0</v>
      </c>
      <c r="P75" s="321"/>
      <c r="Q75" s="344">
        <v>0</v>
      </c>
      <c r="R75" s="322">
        <v>0</v>
      </c>
      <c r="BZ75" s="242"/>
      <c r="CG75" s="285"/>
    </row>
    <row r="76" spans="1:85" hidden="1" x14ac:dyDescent="0.2">
      <c r="A76" s="320">
        <v>46204</v>
      </c>
      <c r="B76" s="321">
        <v>0</v>
      </c>
      <c r="C76" s="321"/>
      <c r="D76" s="321"/>
      <c r="E76" s="321"/>
      <c r="F76" s="321"/>
      <c r="G76" s="321">
        <v>0</v>
      </c>
      <c r="H76" s="321"/>
      <c r="I76" s="321"/>
      <c r="J76" s="321">
        <v>0</v>
      </c>
      <c r="K76" s="321">
        <v>0</v>
      </c>
      <c r="L76" s="321">
        <v>0</v>
      </c>
      <c r="M76" s="321">
        <v>0</v>
      </c>
      <c r="N76" s="321">
        <v>0</v>
      </c>
      <c r="O76" s="321">
        <v>0</v>
      </c>
      <c r="P76" s="321"/>
      <c r="Q76" s="344">
        <v>0</v>
      </c>
      <c r="R76" s="322">
        <v>0</v>
      </c>
      <c r="BZ76" s="242"/>
      <c r="CG76" s="285"/>
    </row>
    <row r="77" spans="1:85" hidden="1" x14ac:dyDescent="0.2">
      <c r="A77" s="320">
        <v>46235</v>
      </c>
      <c r="B77" s="321">
        <v>0</v>
      </c>
      <c r="C77" s="321"/>
      <c r="D77" s="321"/>
      <c r="E77" s="321"/>
      <c r="F77" s="321"/>
      <c r="G77" s="321">
        <v>0</v>
      </c>
      <c r="H77" s="321"/>
      <c r="I77" s="321"/>
      <c r="J77" s="321">
        <v>0</v>
      </c>
      <c r="K77" s="321">
        <v>0</v>
      </c>
      <c r="L77" s="321">
        <v>0</v>
      </c>
      <c r="M77" s="321">
        <v>0</v>
      </c>
      <c r="N77" s="321">
        <v>0</v>
      </c>
      <c r="O77" s="321">
        <v>0</v>
      </c>
      <c r="P77" s="321"/>
      <c r="Q77" s="344">
        <v>0</v>
      </c>
      <c r="R77" s="322">
        <v>0</v>
      </c>
      <c r="BZ77" s="242"/>
      <c r="CG77" s="285"/>
    </row>
    <row r="78" spans="1:85" hidden="1" x14ac:dyDescent="0.2">
      <c r="A78" s="320">
        <v>46266</v>
      </c>
      <c r="B78" s="321">
        <v>0</v>
      </c>
      <c r="C78" s="321"/>
      <c r="D78" s="321"/>
      <c r="E78" s="321"/>
      <c r="F78" s="321"/>
      <c r="G78" s="321">
        <v>0</v>
      </c>
      <c r="H78" s="321"/>
      <c r="I78" s="321"/>
      <c r="J78" s="321">
        <v>0</v>
      </c>
      <c r="K78" s="321">
        <v>0</v>
      </c>
      <c r="L78" s="321">
        <v>0</v>
      </c>
      <c r="M78" s="321">
        <v>0</v>
      </c>
      <c r="N78" s="321">
        <v>0</v>
      </c>
      <c r="O78" s="321">
        <v>0</v>
      </c>
      <c r="P78" s="321"/>
      <c r="Q78" s="344">
        <v>0</v>
      </c>
      <c r="R78" s="322">
        <v>0</v>
      </c>
      <c r="BZ78" s="242"/>
      <c r="CG78" s="285"/>
    </row>
    <row r="79" spans="1:85" hidden="1" x14ac:dyDescent="0.2">
      <c r="A79" s="320">
        <v>46296</v>
      </c>
      <c r="B79" s="321">
        <v>0</v>
      </c>
      <c r="C79" s="321"/>
      <c r="D79" s="321"/>
      <c r="E79" s="321"/>
      <c r="F79" s="321"/>
      <c r="G79" s="321">
        <v>0</v>
      </c>
      <c r="H79" s="321"/>
      <c r="I79" s="321"/>
      <c r="J79" s="321">
        <v>0</v>
      </c>
      <c r="K79" s="321">
        <v>0</v>
      </c>
      <c r="L79" s="321">
        <v>0</v>
      </c>
      <c r="M79" s="321">
        <v>0</v>
      </c>
      <c r="N79" s="321">
        <v>0</v>
      </c>
      <c r="O79" s="321">
        <v>0</v>
      </c>
      <c r="P79" s="321"/>
      <c r="Q79" s="344">
        <v>0</v>
      </c>
      <c r="R79" s="322">
        <v>0</v>
      </c>
      <c r="BZ79" s="242"/>
      <c r="CG79" s="285"/>
    </row>
    <row r="80" spans="1:85" hidden="1" x14ac:dyDescent="0.2">
      <c r="A80" s="320">
        <v>46327</v>
      </c>
      <c r="B80" s="321">
        <v>0</v>
      </c>
      <c r="C80" s="321"/>
      <c r="D80" s="321"/>
      <c r="E80" s="321"/>
      <c r="F80" s="321"/>
      <c r="G80" s="321">
        <v>0</v>
      </c>
      <c r="H80" s="321"/>
      <c r="I80" s="321"/>
      <c r="J80" s="321">
        <v>0</v>
      </c>
      <c r="K80" s="321">
        <v>0</v>
      </c>
      <c r="L80" s="321">
        <v>0</v>
      </c>
      <c r="M80" s="321">
        <v>0</v>
      </c>
      <c r="N80" s="321">
        <v>0</v>
      </c>
      <c r="O80" s="321">
        <v>0</v>
      </c>
      <c r="P80" s="321"/>
      <c r="Q80" s="344">
        <v>0</v>
      </c>
      <c r="R80" s="322">
        <v>0</v>
      </c>
      <c r="BZ80" s="242"/>
      <c r="CG80" s="285"/>
    </row>
    <row r="81" spans="1:85" hidden="1" x14ac:dyDescent="0.2">
      <c r="A81" s="320">
        <v>46357</v>
      </c>
      <c r="B81" s="321">
        <v>0</v>
      </c>
      <c r="C81" s="321"/>
      <c r="D81" s="321"/>
      <c r="E81" s="321"/>
      <c r="F81" s="321"/>
      <c r="G81" s="321">
        <v>0</v>
      </c>
      <c r="H81" s="321"/>
      <c r="I81" s="321"/>
      <c r="J81" s="321">
        <v>0</v>
      </c>
      <c r="K81" s="321">
        <v>0</v>
      </c>
      <c r="L81" s="321">
        <v>0</v>
      </c>
      <c r="M81" s="321">
        <v>0</v>
      </c>
      <c r="N81" s="321">
        <v>0</v>
      </c>
      <c r="O81" s="321">
        <v>0</v>
      </c>
      <c r="P81" s="321"/>
      <c r="Q81" s="344">
        <v>0</v>
      </c>
      <c r="R81" s="322">
        <v>0</v>
      </c>
      <c r="BZ81" s="242"/>
      <c r="CG81" s="285"/>
    </row>
    <row r="82" spans="1:85" hidden="1" x14ac:dyDescent="0.2">
      <c r="A82" s="320">
        <v>46388</v>
      </c>
      <c r="B82" s="321">
        <v>0</v>
      </c>
      <c r="C82" s="321"/>
      <c r="D82" s="321"/>
      <c r="E82" s="321"/>
      <c r="F82" s="321"/>
      <c r="G82" s="321">
        <v>0</v>
      </c>
      <c r="H82" s="321"/>
      <c r="I82" s="321"/>
      <c r="J82" s="321">
        <v>0</v>
      </c>
      <c r="K82" s="321">
        <v>0</v>
      </c>
      <c r="L82" s="321">
        <v>0</v>
      </c>
      <c r="M82" s="321">
        <v>0</v>
      </c>
      <c r="N82" s="321">
        <v>0</v>
      </c>
      <c r="O82" s="321">
        <v>0</v>
      </c>
      <c r="P82" s="321"/>
      <c r="Q82" s="344">
        <v>0</v>
      </c>
      <c r="R82" s="322">
        <v>0</v>
      </c>
      <c r="BZ82" s="242"/>
      <c r="CG82" s="285"/>
    </row>
    <row r="83" spans="1:85" hidden="1" x14ac:dyDescent="0.2">
      <c r="A83" s="320">
        <v>46419</v>
      </c>
      <c r="B83" s="321">
        <v>0</v>
      </c>
      <c r="C83" s="321"/>
      <c r="D83" s="321"/>
      <c r="E83" s="321"/>
      <c r="F83" s="321"/>
      <c r="G83" s="321">
        <v>0</v>
      </c>
      <c r="H83" s="321"/>
      <c r="I83" s="321"/>
      <c r="J83" s="321">
        <v>0</v>
      </c>
      <c r="K83" s="321">
        <v>0</v>
      </c>
      <c r="L83" s="321">
        <v>0</v>
      </c>
      <c r="M83" s="321">
        <v>0</v>
      </c>
      <c r="N83" s="321">
        <v>0</v>
      </c>
      <c r="O83" s="321">
        <v>0</v>
      </c>
      <c r="P83" s="321"/>
      <c r="Q83" s="344">
        <v>0</v>
      </c>
      <c r="R83" s="322">
        <v>0</v>
      </c>
      <c r="BZ83" s="242"/>
      <c r="CG83" s="285"/>
    </row>
    <row r="84" spans="1:85" hidden="1" x14ac:dyDescent="0.2">
      <c r="A84" s="320">
        <v>46447</v>
      </c>
      <c r="B84" s="321">
        <v>0</v>
      </c>
      <c r="C84" s="321"/>
      <c r="D84" s="321"/>
      <c r="E84" s="321"/>
      <c r="F84" s="321"/>
      <c r="G84" s="321">
        <v>0</v>
      </c>
      <c r="H84" s="321"/>
      <c r="I84" s="321"/>
      <c r="J84" s="321">
        <v>0</v>
      </c>
      <c r="K84" s="321">
        <v>0</v>
      </c>
      <c r="L84" s="321">
        <v>0</v>
      </c>
      <c r="M84" s="321">
        <v>0</v>
      </c>
      <c r="N84" s="321">
        <v>0</v>
      </c>
      <c r="O84" s="321">
        <v>0</v>
      </c>
      <c r="P84" s="321"/>
      <c r="Q84" s="344">
        <v>0</v>
      </c>
      <c r="R84" s="322">
        <v>0</v>
      </c>
      <c r="BZ84" s="242"/>
      <c r="CG84" s="285"/>
    </row>
    <row r="85" spans="1:85" hidden="1" x14ac:dyDescent="0.2">
      <c r="A85" s="320">
        <v>46478</v>
      </c>
      <c r="B85" s="321">
        <v>0</v>
      </c>
      <c r="C85" s="321"/>
      <c r="D85" s="321"/>
      <c r="E85" s="321"/>
      <c r="F85" s="321"/>
      <c r="G85" s="321">
        <v>0</v>
      </c>
      <c r="H85" s="321"/>
      <c r="I85" s="321"/>
      <c r="J85" s="321">
        <v>0</v>
      </c>
      <c r="K85" s="321">
        <v>0</v>
      </c>
      <c r="L85" s="321">
        <v>0</v>
      </c>
      <c r="M85" s="321">
        <v>0</v>
      </c>
      <c r="N85" s="321">
        <v>0</v>
      </c>
      <c r="O85" s="321">
        <v>0</v>
      </c>
      <c r="P85" s="321"/>
      <c r="Q85" s="344">
        <v>0</v>
      </c>
      <c r="R85" s="322">
        <v>0</v>
      </c>
      <c r="BZ85" s="242"/>
      <c r="CG85" s="285"/>
    </row>
    <row r="86" spans="1:85" hidden="1" x14ac:dyDescent="0.2">
      <c r="A86" s="320">
        <v>46508</v>
      </c>
      <c r="B86" s="321">
        <v>0</v>
      </c>
      <c r="C86" s="321"/>
      <c r="D86" s="321"/>
      <c r="E86" s="321"/>
      <c r="F86" s="321"/>
      <c r="G86" s="321">
        <v>0</v>
      </c>
      <c r="H86" s="321"/>
      <c r="I86" s="321"/>
      <c r="J86" s="321">
        <v>0</v>
      </c>
      <c r="K86" s="321">
        <v>0</v>
      </c>
      <c r="L86" s="321">
        <v>0</v>
      </c>
      <c r="M86" s="321">
        <v>0</v>
      </c>
      <c r="N86" s="321">
        <v>0</v>
      </c>
      <c r="O86" s="321">
        <v>0</v>
      </c>
      <c r="P86" s="321"/>
      <c r="Q86" s="344">
        <v>0</v>
      </c>
      <c r="R86" s="322">
        <v>0</v>
      </c>
      <c r="BZ86" s="242"/>
      <c r="CG86" s="285"/>
    </row>
    <row r="87" spans="1:85" hidden="1" x14ac:dyDescent="0.2">
      <c r="A87" s="320">
        <v>46539</v>
      </c>
      <c r="B87" s="321">
        <v>0</v>
      </c>
      <c r="C87" s="321"/>
      <c r="D87" s="321"/>
      <c r="E87" s="321"/>
      <c r="F87" s="321"/>
      <c r="G87" s="321">
        <v>0</v>
      </c>
      <c r="H87" s="321"/>
      <c r="I87" s="321"/>
      <c r="J87" s="321">
        <v>0</v>
      </c>
      <c r="K87" s="321">
        <v>0</v>
      </c>
      <c r="L87" s="321">
        <v>0</v>
      </c>
      <c r="M87" s="321">
        <v>0</v>
      </c>
      <c r="N87" s="321">
        <v>0</v>
      </c>
      <c r="O87" s="321">
        <v>0</v>
      </c>
      <c r="P87" s="321"/>
      <c r="Q87" s="344">
        <v>0</v>
      </c>
      <c r="R87" s="322">
        <v>0</v>
      </c>
      <c r="BZ87" s="242"/>
      <c r="CG87" s="285"/>
    </row>
    <row r="88" spans="1:85" hidden="1" x14ac:dyDescent="0.2">
      <c r="A88" s="320">
        <v>46569</v>
      </c>
      <c r="B88" s="321">
        <v>0</v>
      </c>
      <c r="C88" s="321"/>
      <c r="D88" s="321"/>
      <c r="E88" s="321"/>
      <c r="F88" s="321"/>
      <c r="G88" s="321">
        <v>0</v>
      </c>
      <c r="H88" s="321"/>
      <c r="I88" s="321"/>
      <c r="J88" s="321">
        <v>0</v>
      </c>
      <c r="K88" s="321">
        <v>0</v>
      </c>
      <c r="L88" s="321">
        <v>0</v>
      </c>
      <c r="M88" s="321">
        <v>0</v>
      </c>
      <c r="N88" s="321">
        <v>0</v>
      </c>
      <c r="O88" s="321">
        <v>0</v>
      </c>
      <c r="P88" s="321"/>
      <c r="Q88" s="344">
        <v>0</v>
      </c>
      <c r="R88" s="322">
        <v>0</v>
      </c>
      <c r="BZ88" s="242"/>
      <c r="CG88" s="285"/>
    </row>
    <row r="89" spans="1:85" hidden="1" x14ac:dyDescent="0.2">
      <c r="A89" s="320">
        <v>46600</v>
      </c>
      <c r="B89" s="321">
        <v>0</v>
      </c>
      <c r="C89" s="321"/>
      <c r="D89" s="321"/>
      <c r="E89" s="321"/>
      <c r="F89" s="321"/>
      <c r="G89" s="321">
        <v>0</v>
      </c>
      <c r="H89" s="321"/>
      <c r="I89" s="321"/>
      <c r="J89" s="321">
        <v>0</v>
      </c>
      <c r="K89" s="321">
        <v>0</v>
      </c>
      <c r="L89" s="321">
        <v>0</v>
      </c>
      <c r="M89" s="321">
        <v>0</v>
      </c>
      <c r="N89" s="321">
        <v>0</v>
      </c>
      <c r="O89" s="321">
        <v>0</v>
      </c>
      <c r="P89" s="321"/>
      <c r="Q89" s="344">
        <v>0</v>
      </c>
      <c r="R89" s="322">
        <v>0</v>
      </c>
      <c r="BZ89" s="242"/>
      <c r="CG89" s="285"/>
    </row>
    <row r="90" spans="1:85" hidden="1" x14ac:dyDescent="0.2">
      <c r="A90" s="320">
        <v>44621</v>
      </c>
      <c r="B90" s="321">
        <v>0</v>
      </c>
      <c r="C90" s="321"/>
      <c r="D90" s="321"/>
      <c r="E90" s="321"/>
      <c r="F90" s="321"/>
      <c r="G90" s="321">
        <v>0</v>
      </c>
      <c r="H90" s="321"/>
      <c r="I90" s="321"/>
      <c r="J90" s="321">
        <v>0</v>
      </c>
      <c r="K90" s="321">
        <v>0</v>
      </c>
      <c r="L90" s="321">
        <v>0</v>
      </c>
      <c r="M90" s="321">
        <v>0</v>
      </c>
      <c r="N90" s="435"/>
      <c r="O90" s="321">
        <v>0</v>
      </c>
      <c r="P90" s="321"/>
      <c r="Q90" s="344">
        <v>0</v>
      </c>
      <c r="R90" s="322">
        <v>0</v>
      </c>
      <c r="BZ90" s="242"/>
      <c r="CG90" s="285"/>
    </row>
    <row r="91" spans="1:85" hidden="1" x14ac:dyDescent="0.2">
      <c r="A91" s="320">
        <v>44652</v>
      </c>
      <c r="B91" s="321">
        <v>0</v>
      </c>
      <c r="C91" s="321"/>
      <c r="D91" s="321"/>
      <c r="E91" s="321"/>
      <c r="F91" s="321"/>
      <c r="G91" s="321">
        <v>0</v>
      </c>
      <c r="H91" s="321"/>
      <c r="I91" s="321"/>
      <c r="J91" s="321">
        <v>0</v>
      </c>
      <c r="K91" s="321">
        <v>0</v>
      </c>
      <c r="L91" s="321">
        <v>0</v>
      </c>
      <c r="M91" s="321">
        <v>0</v>
      </c>
      <c r="N91" s="435"/>
      <c r="O91" s="321">
        <v>0</v>
      </c>
      <c r="P91" s="321"/>
      <c r="Q91" s="344">
        <v>0</v>
      </c>
      <c r="R91" s="322">
        <v>0</v>
      </c>
      <c r="BZ91" s="242"/>
      <c r="CG91" s="285"/>
    </row>
    <row r="92" spans="1:85" hidden="1" x14ac:dyDescent="0.2">
      <c r="A92" s="320">
        <v>44682</v>
      </c>
      <c r="B92" s="321">
        <v>0</v>
      </c>
      <c r="C92" s="321"/>
      <c r="D92" s="321"/>
      <c r="E92" s="321"/>
      <c r="F92" s="321"/>
      <c r="G92" s="321">
        <v>0</v>
      </c>
      <c r="H92" s="321"/>
      <c r="I92" s="321"/>
      <c r="J92" s="321">
        <v>0</v>
      </c>
      <c r="K92" s="321">
        <v>0</v>
      </c>
      <c r="L92" s="321">
        <v>0</v>
      </c>
      <c r="M92" s="321">
        <v>0</v>
      </c>
      <c r="N92" s="435"/>
      <c r="O92" s="321">
        <v>0</v>
      </c>
      <c r="P92" s="321"/>
      <c r="Q92" s="344">
        <v>0</v>
      </c>
      <c r="R92" s="322">
        <v>0</v>
      </c>
      <c r="BZ92" s="242"/>
      <c r="CG92" s="285"/>
    </row>
    <row r="93" spans="1:85" hidden="1" x14ac:dyDescent="0.2">
      <c r="A93" s="320">
        <v>44713</v>
      </c>
      <c r="B93" s="321">
        <v>0</v>
      </c>
      <c r="C93" s="321"/>
      <c r="D93" s="321"/>
      <c r="E93" s="321"/>
      <c r="F93" s="321"/>
      <c r="G93" s="321">
        <v>0</v>
      </c>
      <c r="H93" s="321"/>
      <c r="I93" s="321"/>
      <c r="J93" s="321">
        <v>0</v>
      </c>
      <c r="K93" s="321">
        <v>0</v>
      </c>
      <c r="L93" s="321">
        <v>0</v>
      </c>
      <c r="M93" s="321">
        <v>0</v>
      </c>
      <c r="N93" s="435"/>
      <c r="O93" s="321">
        <v>0</v>
      </c>
      <c r="P93" s="321"/>
      <c r="Q93" s="344">
        <v>0</v>
      </c>
      <c r="R93" s="322">
        <v>0</v>
      </c>
      <c r="BZ93" s="242"/>
      <c r="CG93" s="285"/>
    </row>
    <row r="94" spans="1:85" hidden="1" x14ac:dyDescent="0.2">
      <c r="A94" s="320" t="s">
        <v>247</v>
      </c>
      <c r="B94" s="321">
        <v>0</v>
      </c>
      <c r="C94" s="321"/>
      <c r="D94" s="321"/>
      <c r="E94" s="321"/>
      <c r="F94" s="321"/>
      <c r="G94" s="321">
        <v>0</v>
      </c>
      <c r="H94" s="321"/>
      <c r="I94" s="321"/>
      <c r="J94" s="321">
        <v>0</v>
      </c>
      <c r="K94" s="321">
        <v>0</v>
      </c>
      <c r="L94" s="321">
        <v>0</v>
      </c>
      <c r="M94" s="321">
        <v>0</v>
      </c>
      <c r="N94" s="435"/>
      <c r="O94" s="321">
        <v>0</v>
      </c>
      <c r="P94" s="321"/>
      <c r="Q94" s="344">
        <v>0</v>
      </c>
      <c r="R94" s="322">
        <v>0</v>
      </c>
      <c r="BZ94" s="242"/>
      <c r="CG94" s="285"/>
    </row>
    <row r="95" spans="1:85" ht="13.5" thickBot="1" x14ac:dyDescent="0.25">
      <c r="A95" s="337" t="s">
        <v>37</v>
      </c>
      <c r="B95" s="338">
        <v>48134055041</v>
      </c>
      <c r="C95" s="338">
        <v>1000000000</v>
      </c>
      <c r="D95" s="338">
        <v>6596316954</v>
      </c>
      <c r="E95" s="338">
        <v>27396144369</v>
      </c>
      <c r="F95" s="338">
        <v>1851672926</v>
      </c>
      <c r="G95" s="338">
        <v>498867397</v>
      </c>
      <c r="H95" s="338">
        <v>0</v>
      </c>
      <c r="I95" s="338">
        <v>0</v>
      </c>
      <c r="J95" s="338">
        <v>29405890</v>
      </c>
      <c r="K95" s="338">
        <v>4239025</v>
      </c>
      <c r="L95" s="338">
        <v>0</v>
      </c>
      <c r="M95" s="338">
        <v>44125062</v>
      </c>
      <c r="N95" s="338">
        <v>32962261</v>
      </c>
      <c r="O95" s="338">
        <v>852</v>
      </c>
      <c r="P95" s="338">
        <v>192921</v>
      </c>
      <c r="Q95" s="338">
        <v>85587982698</v>
      </c>
      <c r="R95" s="338">
        <v>85587982698</v>
      </c>
      <c r="BZ95" s="242"/>
      <c r="CG95" s="285"/>
    </row>
    <row r="96" spans="1:85" s="251" customFormat="1" x14ac:dyDescent="0.2">
      <c r="A96" s="550"/>
      <c r="B96" s="382"/>
      <c r="C96" s="551"/>
      <c r="D96" s="382"/>
      <c r="E96" s="327"/>
      <c r="F96" s="327"/>
      <c r="G96" s="327"/>
      <c r="H96" s="327"/>
      <c r="I96" s="327"/>
      <c r="K96" s="551"/>
      <c r="L96" s="551"/>
      <c r="M96" s="382"/>
      <c r="N96" s="552"/>
      <c r="O96" s="551"/>
      <c r="P96" s="551"/>
      <c r="Q96" s="552"/>
      <c r="R96" s="552"/>
    </row>
    <row r="97" spans="2:18" x14ac:dyDescent="0.2"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</row>
    <row r="98" spans="2:18" x14ac:dyDescent="0.2">
      <c r="B98" s="382"/>
      <c r="C98" s="486"/>
      <c r="D98" s="486"/>
      <c r="E98" s="486"/>
      <c r="F98" s="486"/>
      <c r="G98" s="486"/>
      <c r="H98" s="486"/>
      <c r="I98" s="486"/>
      <c r="J98" s="486"/>
      <c r="K98" s="486"/>
      <c r="L98" s="486"/>
      <c r="O98" s="242" t="s">
        <v>21</v>
      </c>
    </row>
    <row r="99" spans="2:18" x14ac:dyDescent="0.2">
      <c r="B99" s="382"/>
      <c r="E99" s="336"/>
      <c r="M99" s="382"/>
      <c r="O99" s="242" t="s">
        <v>21</v>
      </c>
    </row>
    <row r="100" spans="2:18" x14ac:dyDescent="0.2">
      <c r="E100" s="242" t="s">
        <v>21</v>
      </c>
      <c r="I100" s="486"/>
      <c r="O100" s="242" t="s">
        <v>21</v>
      </c>
    </row>
  </sheetData>
  <mergeCells count="6">
    <mergeCell ref="N20:P20"/>
    <mergeCell ref="L20:M20"/>
    <mergeCell ref="J20:K20"/>
    <mergeCell ref="A2:C2"/>
    <mergeCell ref="A4:C4"/>
    <mergeCell ref="B20:F20"/>
  </mergeCells>
  <phoneticPr fontId="67" type="noConversion"/>
  <printOptions horizontalCentered="1" verticalCentered="1"/>
  <pageMargins left="0.70866141732283472" right="0.47244094488188981" top="0.55118110236220474" bottom="0.98425196850393704" header="0" footer="0"/>
  <pageSetup scale="69"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XFD1641"/>
  <sheetViews>
    <sheetView zoomScale="80" zoomScaleNormal="80" zoomScaleSheetLayoutView="85" workbookViewId="0">
      <pane xSplit="4" ySplit="5" topLeftCell="E6" activePane="bottomRight" state="frozen"/>
      <selection activeCell="N54" sqref="N54"/>
      <selection pane="topRight" activeCell="N54" sqref="N54"/>
      <selection pane="bottomLeft" activeCell="N54" sqref="N54"/>
      <selection pane="bottomRight" activeCell="F9" sqref="F9"/>
    </sheetView>
  </sheetViews>
  <sheetFormatPr baseColWidth="10" defaultColWidth="0" defaultRowHeight="15" zeroHeight="1" x14ac:dyDescent="0.25"/>
  <cols>
    <col min="1" max="1" width="0.85546875" style="171" customWidth="1"/>
    <col min="2" max="2" width="21.42578125" style="171" customWidth="1"/>
    <col min="3" max="3" width="12.42578125" style="172" bestFit="1" customWidth="1"/>
    <col min="4" max="5" width="20.7109375" style="171" bestFit="1" customWidth="1"/>
    <col min="6" max="6" width="23.42578125" style="171" bestFit="1" customWidth="1"/>
    <col min="7" max="7" width="1.7109375" style="171" customWidth="1"/>
    <col min="8" max="8" width="9.42578125" style="171" bestFit="1" customWidth="1"/>
    <col min="9" max="9" width="9.7109375" style="171" customWidth="1"/>
    <col min="10" max="10" width="12.85546875" style="171" customWidth="1"/>
    <col min="11" max="12" width="16" style="171" bestFit="1" customWidth="1"/>
    <col min="13" max="13" width="11.28515625" style="171" customWidth="1"/>
    <col min="14" max="34" width="11.42578125" style="171" hidden="1"/>
    <col min="35" max="45" width="11.5703125" style="171" hidden="1"/>
    <col min="46" max="16376" width="20" style="171" hidden="1"/>
    <col min="16377" max="16377" width="6.5703125" style="171" hidden="1"/>
    <col min="16378" max="16378" width="9.140625" style="171" hidden="1"/>
    <col min="16379" max="16381" width="11.5703125" style="171" hidden="1"/>
    <col min="16382" max="16382" width="6.5703125" style="171" hidden="1"/>
    <col min="16383" max="16383" width="9.140625" style="171" hidden="1"/>
    <col min="16384" max="16384" width="14.42578125" style="171" hidden="1" customWidth="1"/>
  </cols>
  <sheetData>
    <row r="1" spans="2:12" ht="21" x14ac:dyDescent="0.25">
      <c r="B1" s="633" t="s">
        <v>39</v>
      </c>
      <c r="C1" s="633"/>
      <c r="D1" s="633"/>
      <c r="E1" s="633"/>
      <c r="F1" s="633"/>
      <c r="G1" s="633"/>
      <c r="H1" s="633"/>
      <c r="I1" s="633"/>
      <c r="J1" s="633"/>
      <c r="K1" s="633"/>
      <c r="L1" s="633"/>
    </row>
    <row r="2" spans="2:12" ht="21" customHeight="1" x14ac:dyDescent="0.25">
      <c r="B2" s="634">
        <v>45900</v>
      </c>
      <c r="C2" s="634"/>
      <c r="D2" s="634"/>
      <c r="E2" s="634"/>
      <c r="F2" s="634"/>
      <c r="G2" s="634"/>
      <c r="H2" s="634"/>
      <c r="I2" s="634"/>
      <c r="J2" s="634"/>
      <c r="K2" s="634"/>
      <c r="L2" s="634"/>
    </row>
    <row r="3" spans="2:12" ht="4.5" customHeight="1" x14ac:dyDescent="0.25">
      <c r="F3" s="345"/>
      <c r="G3" s="346"/>
    </row>
    <row r="4" spans="2:12" ht="10.5" customHeight="1" x14ac:dyDescent="0.25">
      <c r="D4" s="172"/>
      <c r="E4" s="172"/>
      <c r="F4" s="172"/>
      <c r="G4" s="172"/>
    </row>
    <row r="5" spans="2:12" ht="49.5" customHeight="1" x14ac:dyDescent="0.25">
      <c r="C5" s="348" t="s">
        <v>172</v>
      </c>
      <c r="D5" s="348" t="s">
        <v>164</v>
      </c>
      <c r="E5" s="348" t="s">
        <v>165</v>
      </c>
      <c r="F5" s="348" t="s">
        <v>173</v>
      </c>
    </row>
    <row r="6" spans="2:12" ht="15.75" x14ac:dyDescent="0.25">
      <c r="B6" s="420" t="s">
        <v>375</v>
      </c>
      <c r="C6" s="503">
        <v>40</v>
      </c>
      <c r="D6" s="504">
        <v>57172667444</v>
      </c>
      <c r="E6" s="505">
        <v>4827.21</v>
      </c>
      <c r="F6" s="422">
        <v>11843832.657787832</v>
      </c>
      <c r="H6" s="430"/>
      <c r="I6" s="430"/>
    </row>
    <row r="7" spans="2:12" ht="15.75" x14ac:dyDescent="0.25">
      <c r="B7" s="420" t="s">
        <v>376</v>
      </c>
      <c r="C7" s="421">
        <v>8</v>
      </c>
      <c r="D7" s="504">
        <v>6861320230</v>
      </c>
      <c r="E7" s="505">
        <v>334.2</v>
      </c>
      <c r="F7" s="422">
        <v>20530581.178934772</v>
      </c>
    </row>
    <row r="8" spans="2:12" ht="15.75" x14ac:dyDescent="0.25">
      <c r="B8" s="420" t="s">
        <v>444</v>
      </c>
      <c r="C8" s="421">
        <v>24</v>
      </c>
      <c r="D8" s="504">
        <v>30695242315</v>
      </c>
      <c r="E8" s="505">
        <v>2403.5000000000005</v>
      </c>
      <c r="F8" s="422">
        <v>12771059.835656332</v>
      </c>
    </row>
    <row r="9" spans="2:12" ht="15.75" x14ac:dyDescent="0.25">
      <c r="B9" s="420" t="s">
        <v>504</v>
      </c>
      <c r="C9" s="421">
        <v>3</v>
      </c>
      <c r="D9" s="504">
        <v>3904734548</v>
      </c>
      <c r="E9" s="505">
        <v>211.37</v>
      </c>
      <c r="F9" s="422">
        <v>18473456.725173865</v>
      </c>
    </row>
    <row r="10" spans="2:12" ht="18.75" x14ac:dyDescent="0.25">
      <c r="B10" s="528" t="s">
        <v>166</v>
      </c>
      <c r="C10" s="529">
        <v>75</v>
      </c>
      <c r="D10" s="384">
        <v>98633964537</v>
      </c>
      <c r="E10" s="384">
        <v>7776.28</v>
      </c>
    </row>
    <row r="11" spans="2:12" ht="4.5" customHeight="1" x14ac:dyDescent="0.25"/>
    <row r="12" spans="2:12" s="405" customFormat="1" ht="12.75" x14ac:dyDescent="0.2">
      <c r="B12" s="630" t="s">
        <v>373</v>
      </c>
      <c r="C12" s="631"/>
      <c r="D12" s="631"/>
      <c r="E12" s="631"/>
      <c r="F12" s="632"/>
      <c r="H12" s="630" t="s">
        <v>374</v>
      </c>
      <c r="I12" s="631"/>
      <c r="J12" s="631"/>
      <c r="K12" s="631"/>
      <c r="L12" s="632"/>
    </row>
    <row r="13" spans="2:12" s="405" customFormat="1" ht="12.75" x14ac:dyDescent="0.2">
      <c r="B13" s="406" t="s">
        <v>40</v>
      </c>
      <c r="C13" s="406" t="s">
        <v>41</v>
      </c>
      <c r="D13" s="406" t="s">
        <v>42</v>
      </c>
      <c r="E13" s="406" t="s">
        <v>43</v>
      </c>
      <c r="F13" s="407" t="s">
        <v>134</v>
      </c>
      <c r="H13" s="406" t="s">
        <v>40</v>
      </c>
      <c r="I13" s="406" t="s">
        <v>41</v>
      </c>
      <c r="J13" s="406" t="s">
        <v>42</v>
      </c>
      <c r="K13" s="406" t="s">
        <v>43</v>
      </c>
      <c r="L13" s="407" t="s">
        <v>134</v>
      </c>
    </row>
    <row r="14" spans="2:12" s="405" customFormat="1" ht="12.75" x14ac:dyDescent="0.2">
      <c r="B14" s="408" t="s">
        <v>700</v>
      </c>
      <c r="C14" s="409">
        <v>92.19</v>
      </c>
      <c r="D14" s="408" t="s">
        <v>329</v>
      </c>
      <c r="E14" s="409">
        <v>2028180000</v>
      </c>
      <c r="F14" s="409">
        <v>0</v>
      </c>
      <c r="H14" s="537" t="s">
        <v>756</v>
      </c>
      <c r="I14" s="409">
        <v>121.22</v>
      </c>
      <c r="J14" s="408" t="s">
        <v>329</v>
      </c>
      <c r="K14" s="409">
        <v>2424400000</v>
      </c>
      <c r="L14" s="409">
        <v>0</v>
      </c>
    </row>
    <row r="15" spans="2:12" s="405" customFormat="1" ht="12.75" x14ac:dyDescent="0.2">
      <c r="B15" s="408" t="s">
        <v>701</v>
      </c>
      <c r="C15" s="409">
        <v>91.2</v>
      </c>
      <c r="D15" s="408" t="s">
        <v>329</v>
      </c>
      <c r="E15" s="409">
        <v>2006400000</v>
      </c>
      <c r="F15" s="409">
        <v>0</v>
      </c>
      <c r="H15" s="537" t="s">
        <v>757</v>
      </c>
      <c r="I15" s="409">
        <v>119.53</v>
      </c>
      <c r="J15" s="408" t="s">
        <v>329</v>
      </c>
      <c r="K15" s="409">
        <v>2390600000</v>
      </c>
      <c r="L15" s="409">
        <v>0</v>
      </c>
    </row>
    <row r="16" spans="2:12" s="405" customFormat="1" ht="12.75" x14ac:dyDescent="0.2">
      <c r="B16" s="408" t="s">
        <v>702</v>
      </c>
      <c r="C16" s="409">
        <v>242.42</v>
      </c>
      <c r="D16" s="408" t="s">
        <v>329</v>
      </c>
      <c r="E16" s="409">
        <v>4605980000</v>
      </c>
      <c r="F16" s="409">
        <v>0</v>
      </c>
      <c r="H16" s="537" t="s">
        <v>857</v>
      </c>
      <c r="I16" s="409">
        <v>167.64</v>
      </c>
      <c r="J16" s="408" t="s">
        <v>329</v>
      </c>
      <c r="K16" s="409">
        <v>0</v>
      </c>
      <c r="L16" s="409">
        <v>0</v>
      </c>
    </row>
    <row r="17" spans="2:12" s="405" customFormat="1" ht="12.75" x14ac:dyDescent="0.2">
      <c r="B17" s="408" t="s">
        <v>703</v>
      </c>
      <c r="C17" s="409">
        <v>103.78</v>
      </c>
      <c r="D17" s="408" t="s">
        <v>329</v>
      </c>
      <c r="E17" s="409">
        <v>1971820000</v>
      </c>
      <c r="F17" s="409">
        <v>0</v>
      </c>
      <c r="H17" s="537" t="s">
        <v>758</v>
      </c>
      <c r="I17" s="409">
        <v>144.74</v>
      </c>
      <c r="J17" s="408" t="s">
        <v>329</v>
      </c>
      <c r="K17" s="409">
        <v>1447400000</v>
      </c>
      <c r="L17" s="409">
        <v>0</v>
      </c>
    </row>
    <row r="18" spans="2:12" s="405" customFormat="1" ht="12.75" x14ac:dyDescent="0.2">
      <c r="B18" s="408" t="s">
        <v>704</v>
      </c>
      <c r="C18" s="409">
        <v>110.67</v>
      </c>
      <c r="D18" s="408" t="s">
        <v>329</v>
      </c>
      <c r="E18" s="409">
        <v>2545410000</v>
      </c>
      <c r="F18" s="409">
        <v>0</v>
      </c>
      <c r="H18" s="537" t="s">
        <v>759</v>
      </c>
      <c r="I18" s="409">
        <v>91.11</v>
      </c>
      <c r="J18" s="408" t="s">
        <v>329</v>
      </c>
      <c r="K18" s="409">
        <v>911100000</v>
      </c>
      <c r="L18" s="409">
        <v>0</v>
      </c>
    </row>
    <row r="19" spans="2:12" s="405" customFormat="1" ht="13.5" customHeight="1" x14ac:dyDescent="0.2">
      <c r="B19" s="408" t="s">
        <v>705</v>
      </c>
      <c r="C19" s="409">
        <v>108.75</v>
      </c>
      <c r="D19" s="408" t="s">
        <v>329</v>
      </c>
      <c r="E19" s="409">
        <v>2175000000</v>
      </c>
      <c r="F19" s="409">
        <v>0</v>
      </c>
      <c r="H19" s="537" t="s">
        <v>760</v>
      </c>
      <c r="I19" s="409">
        <v>10.95</v>
      </c>
      <c r="J19" s="408" t="s">
        <v>358</v>
      </c>
      <c r="K19" s="409">
        <v>0</v>
      </c>
      <c r="L19" s="409">
        <v>300000000</v>
      </c>
    </row>
    <row r="20" spans="2:12" s="405" customFormat="1" ht="12.75" x14ac:dyDescent="0.2">
      <c r="B20" s="408" t="s">
        <v>706</v>
      </c>
      <c r="C20" s="409">
        <v>103.71</v>
      </c>
      <c r="D20" s="408" t="s">
        <v>329</v>
      </c>
      <c r="E20" s="409">
        <v>2074200000</v>
      </c>
      <c r="F20" s="409">
        <v>0</v>
      </c>
      <c r="H20" s="537" t="s">
        <v>761</v>
      </c>
      <c r="I20" s="409">
        <v>15.85</v>
      </c>
      <c r="J20" s="408" t="s">
        <v>358</v>
      </c>
      <c r="K20" s="409">
        <v>0</v>
      </c>
      <c r="L20" s="409">
        <v>400000000</v>
      </c>
    </row>
    <row r="21" spans="2:12" s="405" customFormat="1" ht="12.75" x14ac:dyDescent="0.2">
      <c r="B21" s="408" t="s">
        <v>707</v>
      </c>
      <c r="C21" s="409">
        <v>121.34</v>
      </c>
      <c r="D21" s="408" t="s">
        <v>329</v>
      </c>
      <c r="E21" s="409">
        <v>2426800000</v>
      </c>
      <c r="F21" s="409">
        <v>0</v>
      </c>
      <c r="H21" s="537" t="s">
        <v>762</v>
      </c>
      <c r="I21" s="409">
        <v>26.96</v>
      </c>
      <c r="J21" s="408" t="s">
        <v>358</v>
      </c>
      <c r="K21" s="409">
        <v>0</v>
      </c>
      <c r="L21" s="409">
        <v>800000000</v>
      </c>
    </row>
    <row r="22" spans="2:12" s="405" customFormat="1" ht="12.75" x14ac:dyDescent="0.2">
      <c r="B22" s="408" t="s">
        <v>708</v>
      </c>
      <c r="C22" s="409">
        <v>121.34</v>
      </c>
      <c r="D22" s="408" t="s">
        <v>329</v>
      </c>
      <c r="E22" s="409">
        <v>2426800000</v>
      </c>
      <c r="F22" s="409">
        <v>0</v>
      </c>
      <c r="H22" s="537" t="s">
        <v>763</v>
      </c>
      <c r="I22" s="409">
        <v>18.600000000000001</v>
      </c>
      <c r="J22" s="408" t="s">
        <v>358</v>
      </c>
      <c r="K22" s="409">
        <v>0</v>
      </c>
      <c r="L22" s="409">
        <v>500000000</v>
      </c>
    </row>
    <row r="23" spans="2:12" s="405" customFormat="1" ht="12.75" x14ac:dyDescent="0.2">
      <c r="B23" s="408" t="s">
        <v>709</v>
      </c>
      <c r="C23" s="409">
        <v>102.1</v>
      </c>
      <c r="D23" s="408" t="s">
        <v>329</v>
      </c>
      <c r="E23" s="409">
        <v>2042000000</v>
      </c>
      <c r="F23" s="409">
        <v>0</v>
      </c>
      <c r="H23" s="537" t="s">
        <v>764</v>
      </c>
      <c r="I23" s="409">
        <v>48.11</v>
      </c>
      <c r="J23" s="408" t="s">
        <v>358</v>
      </c>
      <c r="K23" s="409">
        <v>0</v>
      </c>
      <c r="L23" s="409">
        <v>900000000</v>
      </c>
    </row>
    <row r="24" spans="2:12" s="405" customFormat="1" ht="12.75" x14ac:dyDescent="0.2">
      <c r="B24" s="408" t="s">
        <v>710</v>
      </c>
      <c r="C24" s="409">
        <v>103</v>
      </c>
      <c r="D24" s="408" t="s">
        <v>329</v>
      </c>
      <c r="E24" s="409">
        <v>2060000000</v>
      </c>
      <c r="F24" s="409">
        <v>0</v>
      </c>
      <c r="H24" s="537" t="s">
        <v>765</v>
      </c>
      <c r="I24" s="409">
        <v>44.73</v>
      </c>
      <c r="J24" s="408" t="s">
        <v>358</v>
      </c>
      <c r="K24" s="409">
        <v>0</v>
      </c>
      <c r="L24" s="409">
        <v>597820230</v>
      </c>
    </row>
    <row r="25" spans="2:12" s="405" customFormat="1" ht="12.75" x14ac:dyDescent="0.2">
      <c r="B25" s="408" t="s">
        <v>711</v>
      </c>
      <c r="C25" s="409">
        <v>79.19</v>
      </c>
      <c r="D25" s="408" t="s">
        <v>329</v>
      </c>
      <c r="E25" s="409">
        <v>1742180000</v>
      </c>
      <c r="F25" s="409">
        <v>0</v>
      </c>
      <c r="H25" s="537" t="s">
        <v>766</v>
      </c>
      <c r="I25" s="409">
        <v>84.47</v>
      </c>
      <c r="J25" s="408" t="s">
        <v>358</v>
      </c>
      <c r="K25" s="409">
        <v>0</v>
      </c>
      <c r="L25" s="409">
        <v>3363500000</v>
      </c>
    </row>
    <row r="26" spans="2:12" s="405" customFormat="1" ht="12.75" x14ac:dyDescent="0.2">
      <c r="B26" s="408" t="s">
        <v>712</v>
      </c>
      <c r="C26" s="409">
        <v>79.19</v>
      </c>
      <c r="D26" s="408" t="s">
        <v>329</v>
      </c>
      <c r="E26" s="409">
        <v>1742180000</v>
      </c>
      <c r="F26" s="409">
        <v>0</v>
      </c>
      <c r="H26" s="537" t="s">
        <v>767</v>
      </c>
      <c r="I26" s="409">
        <v>84.53</v>
      </c>
      <c r="J26" s="408" t="s">
        <v>358</v>
      </c>
      <c r="K26" s="409">
        <v>0</v>
      </c>
      <c r="L26" s="409">
        <v>0</v>
      </c>
    </row>
    <row r="27" spans="2:12" s="405" customFormat="1" ht="12.75" x14ac:dyDescent="0.2">
      <c r="B27" s="408" t="s">
        <v>713</v>
      </c>
      <c r="C27" s="409">
        <v>48.57</v>
      </c>
      <c r="D27" s="408" t="s">
        <v>329</v>
      </c>
      <c r="E27" s="409">
        <v>1165680000</v>
      </c>
      <c r="F27" s="409">
        <v>0</v>
      </c>
      <c r="H27" s="406" t="s">
        <v>21</v>
      </c>
      <c r="I27" s="410">
        <v>978.44000000000017</v>
      </c>
      <c r="J27" s="410">
        <v>13</v>
      </c>
      <c r="K27" s="410">
        <v>7173500000</v>
      </c>
      <c r="L27" s="410">
        <v>6861320230</v>
      </c>
    </row>
    <row r="28" spans="2:12" s="405" customFormat="1" ht="12.75" x14ac:dyDescent="0.2">
      <c r="B28" s="408" t="s">
        <v>714</v>
      </c>
      <c r="C28" s="409">
        <v>60.45</v>
      </c>
      <c r="D28" s="408" t="s">
        <v>329</v>
      </c>
      <c r="E28" s="409">
        <v>1390350000</v>
      </c>
      <c r="F28" s="409">
        <v>0</v>
      </c>
    </row>
    <row r="29" spans="2:12" s="405" customFormat="1" ht="12.75" x14ac:dyDescent="0.2">
      <c r="B29" s="408" t="s">
        <v>715</v>
      </c>
      <c r="C29" s="409">
        <v>47.84</v>
      </c>
      <c r="D29" s="408" t="s">
        <v>329</v>
      </c>
      <c r="E29" s="409">
        <v>1148160000</v>
      </c>
      <c r="F29" s="409">
        <v>0</v>
      </c>
    </row>
    <row r="30" spans="2:12" s="405" customFormat="1" ht="12.75" x14ac:dyDescent="0.2">
      <c r="B30" s="408" t="s">
        <v>716</v>
      </c>
      <c r="C30" s="409">
        <v>80.83</v>
      </c>
      <c r="D30" s="408" t="s">
        <v>329</v>
      </c>
      <c r="E30" s="409">
        <v>1778260000</v>
      </c>
      <c r="F30" s="409">
        <v>0</v>
      </c>
      <c r="H30" s="630" t="s">
        <v>406</v>
      </c>
      <c r="I30" s="631"/>
      <c r="J30" s="631"/>
      <c r="K30" s="631"/>
      <c r="L30" s="632"/>
    </row>
    <row r="31" spans="2:12" s="405" customFormat="1" ht="12.75" x14ac:dyDescent="0.2">
      <c r="B31" s="408" t="s">
        <v>626</v>
      </c>
      <c r="C31" s="409">
        <v>19.2</v>
      </c>
      <c r="D31" s="408" t="s">
        <v>329</v>
      </c>
      <c r="E31" s="409">
        <v>67200000</v>
      </c>
      <c r="F31" s="409">
        <v>0</v>
      </c>
      <c r="H31" s="406" t="s">
        <v>40</v>
      </c>
      <c r="I31" s="406" t="s">
        <v>41</v>
      </c>
      <c r="J31" s="406" t="s">
        <v>42</v>
      </c>
      <c r="K31" s="406" t="s">
        <v>43</v>
      </c>
      <c r="L31" s="407" t="s">
        <v>134</v>
      </c>
    </row>
    <row r="32" spans="2:12" s="405" customFormat="1" ht="12.75" x14ac:dyDescent="0.2">
      <c r="B32" s="408" t="s">
        <v>839</v>
      </c>
      <c r="C32" s="409">
        <v>7.04</v>
      </c>
      <c r="D32" s="408" t="s">
        <v>329</v>
      </c>
      <c r="E32" s="409">
        <v>0</v>
      </c>
      <c r="F32" s="409">
        <v>0</v>
      </c>
      <c r="H32" s="408" t="s">
        <v>901</v>
      </c>
      <c r="I32" s="409">
        <v>7.5</v>
      </c>
      <c r="J32" s="408" t="s">
        <v>329</v>
      </c>
      <c r="K32" s="409">
        <v>400020000</v>
      </c>
      <c r="L32" s="409">
        <v>0</v>
      </c>
    </row>
    <row r="33" spans="2:12" s="405" customFormat="1" ht="12.75" x14ac:dyDescent="0.2">
      <c r="B33" s="408" t="s">
        <v>840</v>
      </c>
      <c r="C33" s="409">
        <v>7.04</v>
      </c>
      <c r="D33" s="408" t="s">
        <v>329</v>
      </c>
      <c r="E33" s="409">
        <v>0</v>
      </c>
      <c r="F33" s="409">
        <v>0</v>
      </c>
      <c r="H33" s="408" t="s">
        <v>537</v>
      </c>
      <c r="I33" s="409">
        <v>65.900000000000006</v>
      </c>
      <c r="J33" s="408" t="s">
        <v>329</v>
      </c>
      <c r="K33" s="409">
        <v>1581600000</v>
      </c>
      <c r="L33" s="409">
        <v>0</v>
      </c>
    </row>
    <row r="34" spans="2:12" s="405" customFormat="1" ht="12.75" x14ac:dyDescent="0.2">
      <c r="B34" s="408" t="s">
        <v>841</v>
      </c>
      <c r="C34" s="409">
        <v>13.26</v>
      </c>
      <c r="D34" s="408" t="s">
        <v>329</v>
      </c>
      <c r="E34" s="409">
        <v>0</v>
      </c>
      <c r="F34" s="409">
        <v>0</v>
      </c>
      <c r="H34" s="408" t="s">
        <v>408</v>
      </c>
      <c r="I34" s="409">
        <v>69.98</v>
      </c>
      <c r="J34" s="408" t="s">
        <v>329</v>
      </c>
      <c r="K34" s="409">
        <v>1679520000</v>
      </c>
      <c r="L34" s="409">
        <v>0</v>
      </c>
    </row>
    <row r="35" spans="2:12" s="405" customFormat="1" ht="12.75" x14ac:dyDescent="0.2">
      <c r="B35" s="408" t="s">
        <v>625</v>
      </c>
      <c r="C35" s="409">
        <v>7.41</v>
      </c>
      <c r="D35" s="408" t="s">
        <v>329</v>
      </c>
      <c r="E35" s="409">
        <v>0</v>
      </c>
      <c r="F35" s="409">
        <v>0</v>
      </c>
      <c r="H35" s="408" t="s">
        <v>446</v>
      </c>
      <c r="I35" s="409">
        <v>85.88</v>
      </c>
      <c r="J35" s="408" t="s">
        <v>329</v>
      </c>
      <c r="K35" s="409">
        <v>2061120000</v>
      </c>
      <c r="L35" s="409">
        <v>0</v>
      </c>
    </row>
    <row r="36" spans="2:12" s="405" customFormat="1" ht="12.75" x14ac:dyDescent="0.2">
      <c r="B36" s="408" t="s">
        <v>561</v>
      </c>
      <c r="C36" s="409">
        <v>7.24</v>
      </c>
      <c r="D36" s="408" t="s">
        <v>329</v>
      </c>
      <c r="E36" s="409">
        <v>0</v>
      </c>
      <c r="F36" s="409">
        <v>0</v>
      </c>
      <c r="H36" s="408" t="s">
        <v>409</v>
      </c>
      <c r="I36" s="409">
        <v>68.03</v>
      </c>
      <c r="J36" s="408" t="s">
        <v>329</v>
      </c>
      <c r="K36" s="409">
        <v>1632720000</v>
      </c>
      <c r="L36" s="409">
        <v>0</v>
      </c>
    </row>
    <row r="37" spans="2:12" s="405" customFormat="1" ht="12.75" x14ac:dyDescent="0.2">
      <c r="B37" s="408" t="s">
        <v>717</v>
      </c>
      <c r="C37" s="409">
        <v>22.36</v>
      </c>
      <c r="D37" s="408" t="s">
        <v>358</v>
      </c>
      <c r="E37" s="409">
        <v>0</v>
      </c>
      <c r="F37" s="409">
        <v>473310775</v>
      </c>
      <c r="H37" s="408" t="s">
        <v>410</v>
      </c>
      <c r="I37" s="409">
        <v>67.77</v>
      </c>
      <c r="J37" s="408" t="s">
        <v>329</v>
      </c>
      <c r="K37" s="409">
        <v>1558710000</v>
      </c>
      <c r="L37" s="409">
        <v>0</v>
      </c>
    </row>
    <row r="38" spans="2:12" s="405" customFormat="1" ht="12.75" x14ac:dyDescent="0.2">
      <c r="B38" s="408" t="s">
        <v>718</v>
      </c>
      <c r="C38" s="409">
        <v>31.45</v>
      </c>
      <c r="D38" s="408" t="s">
        <v>358</v>
      </c>
      <c r="E38" s="409">
        <v>0</v>
      </c>
      <c r="F38" s="409">
        <v>800000000</v>
      </c>
      <c r="H38" s="408" t="s">
        <v>412</v>
      </c>
      <c r="I38" s="409">
        <v>64.06</v>
      </c>
      <c r="J38" s="408" t="s">
        <v>329</v>
      </c>
      <c r="K38" s="409">
        <v>1754040000</v>
      </c>
      <c r="L38" s="409">
        <v>0</v>
      </c>
    </row>
    <row r="39" spans="2:12" s="405" customFormat="1" ht="12.75" x14ac:dyDescent="0.2">
      <c r="B39" s="408" t="s">
        <v>719</v>
      </c>
      <c r="C39" s="409">
        <v>28.58</v>
      </c>
      <c r="D39" s="408" t="s">
        <v>358</v>
      </c>
      <c r="E39" s="409">
        <v>0</v>
      </c>
      <c r="F39" s="409">
        <v>800000000</v>
      </c>
      <c r="H39" s="408" t="s">
        <v>413</v>
      </c>
      <c r="I39" s="409">
        <v>64.06</v>
      </c>
      <c r="J39" s="408" t="s">
        <v>329</v>
      </c>
      <c r="K39" s="409">
        <v>1537440000</v>
      </c>
      <c r="L39" s="409">
        <v>0</v>
      </c>
    </row>
    <row r="40" spans="2:12" s="405" customFormat="1" ht="12.75" x14ac:dyDescent="0.2">
      <c r="B40" s="408" t="s">
        <v>646</v>
      </c>
      <c r="C40" s="409">
        <v>33.15</v>
      </c>
      <c r="D40" s="408" t="s">
        <v>358</v>
      </c>
      <c r="E40" s="409">
        <v>0</v>
      </c>
      <c r="F40" s="409">
        <v>938543000</v>
      </c>
      <c r="H40" s="408" t="s">
        <v>414</v>
      </c>
      <c r="I40" s="409">
        <v>271</v>
      </c>
      <c r="J40" s="408" t="s">
        <v>329</v>
      </c>
      <c r="K40" s="409">
        <v>4878000000</v>
      </c>
      <c r="L40" s="409">
        <v>0</v>
      </c>
    </row>
    <row r="41" spans="2:12" s="405" customFormat="1" ht="12.75" x14ac:dyDescent="0.2">
      <c r="B41" s="408" t="s">
        <v>720</v>
      </c>
      <c r="C41" s="409">
        <v>33.15</v>
      </c>
      <c r="D41" s="408" t="s">
        <v>358</v>
      </c>
      <c r="E41" s="409">
        <v>0</v>
      </c>
      <c r="F41" s="409">
        <v>800000000</v>
      </c>
      <c r="H41" s="408" t="s">
        <v>415</v>
      </c>
      <c r="I41" s="409">
        <v>519.33000000000004</v>
      </c>
      <c r="J41" s="408" t="s">
        <v>329</v>
      </c>
      <c r="K41" s="409">
        <v>6491625000</v>
      </c>
      <c r="L41" s="409">
        <v>0</v>
      </c>
    </row>
    <row r="42" spans="2:12" s="405" customFormat="1" ht="12.75" x14ac:dyDescent="0.2">
      <c r="B42" s="408" t="s">
        <v>721</v>
      </c>
      <c r="C42" s="409">
        <v>35.25</v>
      </c>
      <c r="D42" s="408" t="s">
        <v>358</v>
      </c>
      <c r="E42" s="409">
        <v>0</v>
      </c>
      <c r="F42" s="409">
        <v>997998000</v>
      </c>
      <c r="H42" s="408" t="s">
        <v>604</v>
      </c>
      <c r="I42" s="409">
        <v>0</v>
      </c>
      <c r="J42" s="408" t="s">
        <v>329</v>
      </c>
      <c r="K42" s="409">
        <v>0</v>
      </c>
      <c r="L42" s="409">
        <v>0</v>
      </c>
    </row>
    <row r="43" spans="2:12" s="405" customFormat="1" ht="12.75" x14ac:dyDescent="0.2">
      <c r="B43" s="408" t="s">
        <v>722</v>
      </c>
      <c r="C43" s="409">
        <v>28.36</v>
      </c>
      <c r="D43" s="408" t="s">
        <v>358</v>
      </c>
      <c r="E43" s="409">
        <v>0</v>
      </c>
      <c r="F43" s="409">
        <v>750000000</v>
      </c>
      <c r="H43" s="408" t="s">
        <v>605</v>
      </c>
      <c r="I43" s="409">
        <v>0</v>
      </c>
      <c r="J43" s="408" t="s">
        <v>329</v>
      </c>
      <c r="K43" s="409">
        <v>0</v>
      </c>
      <c r="L43" s="409">
        <v>0</v>
      </c>
    </row>
    <row r="44" spans="2:12" s="405" customFormat="1" ht="12.75" x14ac:dyDescent="0.2">
      <c r="B44" s="408" t="s">
        <v>723</v>
      </c>
      <c r="C44" s="409">
        <v>28.14</v>
      </c>
      <c r="D44" s="408" t="s">
        <v>358</v>
      </c>
      <c r="E44" s="409">
        <v>0</v>
      </c>
      <c r="F44" s="409">
        <v>796466831</v>
      </c>
      <c r="H44" s="408" t="s">
        <v>416</v>
      </c>
      <c r="I44" s="409">
        <v>1176.6400000000001</v>
      </c>
      <c r="J44" s="408" t="s">
        <v>329</v>
      </c>
      <c r="K44" s="409">
        <v>5883200000</v>
      </c>
      <c r="L44" s="409">
        <v>0</v>
      </c>
    </row>
    <row r="45" spans="2:12" s="405" customFormat="1" ht="12.75" x14ac:dyDescent="0.2">
      <c r="B45" s="408" t="s">
        <v>724</v>
      </c>
      <c r="C45" s="409">
        <v>28.14</v>
      </c>
      <c r="D45" s="408" t="s">
        <v>358</v>
      </c>
      <c r="E45" s="409">
        <v>0</v>
      </c>
      <c r="F45" s="409">
        <v>850000000</v>
      </c>
      <c r="H45" s="408" t="s">
        <v>417</v>
      </c>
      <c r="I45" s="409">
        <v>301.49</v>
      </c>
      <c r="J45" s="408" t="s">
        <v>329</v>
      </c>
      <c r="K45" s="409">
        <v>5426820000</v>
      </c>
      <c r="L45" s="409">
        <v>0</v>
      </c>
    </row>
    <row r="46" spans="2:12" s="405" customFormat="1" ht="12.75" x14ac:dyDescent="0.2">
      <c r="B46" s="408" t="s">
        <v>725</v>
      </c>
      <c r="C46" s="409">
        <v>28.14</v>
      </c>
      <c r="D46" s="408" t="s">
        <v>358</v>
      </c>
      <c r="E46" s="409">
        <v>0</v>
      </c>
      <c r="F46" s="409">
        <v>800000000</v>
      </c>
      <c r="H46" s="408" t="s">
        <v>418</v>
      </c>
      <c r="I46" s="409">
        <v>391.59</v>
      </c>
      <c r="J46" s="408" t="s">
        <v>329</v>
      </c>
      <c r="K46" s="409">
        <v>7831800000</v>
      </c>
      <c r="L46" s="409">
        <v>0</v>
      </c>
    </row>
    <row r="47" spans="2:12" s="405" customFormat="1" ht="12.75" x14ac:dyDescent="0.2">
      <c r="B47" s="408" t="s">
        <v>726</v>
      </c>
      <c r="C47" s="409">
        <v>28.14</v>
      </c>
      <c r="D47" s="408" t="s">
        <v>358</v>
      </c>
      <c r="E47" s="409">
        <v>0</v>
      </c>
      <c r="F47" s="409">
        <v>786977188</v>
      </c>
      <c r="H47" s="408" t="s">
        <v>419</v>
      </c>
      <c r="I47" s="409">
        <v>0</v>
      </c>
      <c r="J47" s="408" t="s">
        <v>329</v>
      </c>
      <c r="K47" s="409">
        <v>0</v>
      </c>
      <c r="L47" s="409">
        <v>0</v>
      </c>
    </row>
    <row r="48" spans="2:12" s="405" customFormat="1" ht="12.75" x14ac:dyDescent="0.2">
      <c r="B48" s="408" t="s">
        <v>727</v>
      </c>
      <c r="C48" s="409">
        <v>30.15</v>
      </c>
      <c r="D48" s="408" t="s">
        <v>358</v>
      </c>
      <c r="E48" s="409">
        <v>0</v>
      </c>
      <c r="F48" s="409">
        <v>800000000</v>
      </c>
      <c r="H48" s="408" t="s">
        <v>447</v>
      </c>
      <c r="I48" s="409">
        <v>0</v>
      </c>
      <c r="J48" s="408" t="s">
        <v>329</v>
      </c>
      <c r="K48" s="409">
        <v>0</v>
      </c>
      <c r="L48" s="409">
        <v>0</v>
      </c>
    </row>
    <row r="49" spans="2:12" s="405" customFormat="1" ht="12.75" x14ac:dyDescent="0.2">
      <c r="B49" s="408" t="s">
        <v>728</v>
      </c>
      <c r="C49" s="409">
        <v>30.15</v>
      </c>
      <c r="D49" s="408" t="s">
        <v>358</v>
      </c>
      <c r="E49" s="409">
        <v>0</v>
      </c>
      <c r="F49" s="409">
        <v>804085915</v>
      </c>
      <c r="H49" s="408" t="s">
        <v>515</v>
      </c>
      <c r="I49" s="409">
        <v>257.35000000000002</v>
      </c>
      <c r="J49" s="408" t="s">
        <v>329</v>
      </c>
      <c r="K49" s="409">
        <v>4632300000</v>
      </c>
      <c r="L49" s="409">
        <v>0</v>
      </c>
    </row>
    <row r="50" spans="2:12" s="405" customFormat="1" ht="12.75" x14ac:dyDescent="0.2">
      <c r="B50" s="408" t="s">
        <v>729</v>
      </c>
      <c r="C50" s="409">
        <v>30.11</v>
      </c>
      <c r="D50" s="408" t="s">
        <v>358</v>
      </c>
      <c r="E50" s="409">
        <v>0</v>
      </c>
      <c r="F50" s="409">
        <v>851954367</v>
      </c>
      <c r="H50" s="408" t="s">
        <v>623</v>
      </c>
      <c r="I50" s="409">
        <v>0</v>
      </c>
      <c r="J50" s="408" t="s">
        <v>329</v>
      </c>
      <c r="K50" s="409">
        <v>0</v>
      </c>
      <c r="L50" s="409">
        <v>0</v>
      </c>
    </row>
    <row r="51" spans="2:12" s="405" customFormat="1" ht="12.75" x14ac:dyDescent="0.2">
      <c r="B51" s="408" t="s">
        <v>730</v>
      </c>
      <c r="C51" s="409">
        <v>879.35</v>
      </c>
      <c r="D51" s="408" t="s">
        <v>358</v>
      </c>
      <c r="E51" s="409">
        <v>0</v>
      </c>
      <c r="F51" s="409">
        <v>6236100237</v>
      </c>
      <c r="H51" s="408" t="s">
        <v>624</v>
      </c>
      <c r="I51" s="409">
        <v>34.75</v>
      </c>
      <c r="J51" s="408" t="s">
        <v>329</v>
      </c>
      <c r="K51" s="409">
        <v>417000000</v>
      </c>
      <c r="L51" s="409">
        <v>0</v>
      </c>
    </row>
    <row r="52" spans="2:12" s="405" customFormat="1" ht="12.75" x14ac:dyDescent="0.2">
      <c r="B52" s="408" t="s">
        <v>731</v>
      </c>
      <c r="C52" s="409">
        <v>230.84</v>
      </c>
      <c r="D52" s="408" t="s">
        <v>358</v>
      </c>
      <c r="E52" s="409">
        <v>0</v>
      </c>
      <c r="F52" s="409">
        <v>2770080000</v>
      </c>
      <c r="H52" s="408" t="s">
        <v>616</v>
      </c>
      <c r="I52" s="409">
        <v>173.16</v>
      </c>
      <c r="J52" s="408" t="s">
        <v>329</v>
      </c>
      <c r="K52" s="409">
        <v>1731600000</v>
      </c>
      <c r="L52" s="409">
        <v>0</v>
      </c>
    </row>
    <row r="53" spans="2:12" s="405" customFormat="1" ht="12.75" x14ac:dyDescent="0.2">
      <c r="B53" s="408" t="s">
        <v>732</v>
      </c>
      <c r="C53" s="409">
        <v>144.61000000000001</v>
      </c>
      <c r="D53" s="408" t="s">
        <v>358</v>
      </c>
      <c r="E53" s="409">
        <v>0</v>
      </c>
      <c r="F53" s="409">
        <v>1663015000</v>
      </c>
      <c r="H53" s="408" t="s">
        <v>617</v>
      </c>
      <c r="I53" s="409">
        <v>35.93</v>
      </c>
      <c r="J53" s="408" t="s">
        <v>329</v>
      </c>
      <c r="K53" s="409">
        <v>431160000</v>
      </c>
      <c r="L53" s="409">
        <v>0</v>
      </c>
    </row>
    <row r="54" spans="2:12" s="405" customFormat="1" ht="12.75" x14ac:dyDescent="0.2">
      <c r="B54" s="408" t="s">
        <v>733</v>
      </c>
      <c r="C54" s="409">
        <v>108.21</v>
      </c>
      <c r="D54" s="408" t="s">
        <v>358</v>
      </c>
      <c r="E54" s="409">
        <v>0</v>
      </c>
      <c r="F54" s="409">
        <v>2092169198</v>
      </c>
      <c r="H54" s="408" t="s">
        <v>884</v>
      </c>
      <c r="I54" s="409">
        <v>67.38</v>
      </c>
      <c r="J54" s="408" t="s">
        <v>329</v>
      </c>
      <c r="K54" s="409">
        <v>808560000</v>
      </c>
      <c r="L54" s="409">
        <v>0</v>
      </c>
    </row>
    <row r="55" spans="2:12" s="405" customFormat="1" ht="12.75" x14ac:dyDescent="0.2">
      <c r="B55" s="408" t="s">
        <v>734</v>
      </c>
      <c r="C55" s="409">
        <v>1915.91</v>
      </c>
      <c r="D55" s="408" t="s">
        <v>358</v>
      </c>
      <c r="E55" s="409">
        <v>0</v>
      </c>
      <c r="F55" s="409">
        <v>11495460000</v>
      </c>
      <c r="H55" s="408" t="s">
        <v>885</v>
      </c>
      <c r="I55" s="409">
        <v>64.12</v>
      </c>
      <c r="J55" s="408" t="s">
        <v>329</v>
      </c>
      <c r="K55" s="409">
        <v>769440000</v>
      </c>
      <c r="L55" s="409">
        <v>0</v>
      </c>
    </row>
    <row r="56" spans="2:12" s="405" customFormat="1" ht="12.75" x14ac:dyDescent="0.2">
      <c r="B56" s="408" t="s">
        <v>735</v>
      </c>
      <c r="C56" s="409">
        <v>107.07</v>
      </c>
      <c r="D56" s="408" t="s">
        <v>358</v>
      </c>
      <c r="E56" s="409">
        <v>0</v>
      </c>
      <c r="F56" s="409">
        <v>6650490000</v>
      </c>
      <c r="H56" s="408" t="s">
        <v>831</v>
      </c>
      <c r="I56" s="409">
        <v>0</v>
      </c>
      <c r="J56" s="408" t="s">
        <v>329</v>
      </c>
      <c r="K56" s="409">
        <v>0</v>
      </c>
      <c r="L56" s="409">
        <v>0</v>
      </c>
    </row>
    <row r="57" spans="2:12" s="405" customFormat="1" ht="12.75" x14ac:dyDescent="0.2">
      <c r="B57" s="408" t="s">
        <v>736</v>
      </c>
      <c r="C57" s="409">
        <v>105.45</v>
      </c>
      <c r="D57" s="408" t="s">
        <v>358</v>
      </c>
      <c r="E57" s="409">
        <v>0</v>
      </c>
      <c r="F57" s="409">
        <v>0</v>
      </c>
      <c r="H57" s="408" t="s">
        <v>455</v>
      </c>
      <c r="I57" s="409">
        <v>200.11</v>
      </c>
      <c r="J57" s="408" t="s">
        <v>329</v>
      </c>
      <c r="K57" s="409">
        <v>3001650000</v>
      </c>
      <c r="L57" s="409">
        <v>0</v>
      </c>
    </row>
    <row r="58" spans="2:12" s="405" customFormat="1" ht="12.75" x14ac:dyDescent="0.2">
      <c r="B58" s="408" t="s">
        <v>737</v>
      </c>
      <c r="C58" s="409">
        <v>108.24</v>
      </c>
      <c r="D58" s="408" t="s">
        <v>358</v>
      </c>
      <c r="E58" s="409">
        <v>0</v>
      </c>
      <c r="F58" s="409">
        <v>0</v>
      </c>
      <c r="H58" s="408" t="s">
        <v>456</v>
      </c>
      <c r="I58" s="409">
        <v>301.39999999999998</v>
      </c>
      <c r="J58" s="408" t="s">
        <v>329</v>
      </c>
      <c r="K58" s="409">
        <v>4219600000</v>
      </c>
      <c r="L58" s="409">
        <v>0</v>
      </c>
    </row>
    <row r="59" spans="2:12" s="405" customFormat="1" ht="12.75" x14ac:dyDescent="0.2">
      <c r="B59" s="408" t="s">
        <v>738</v>
      </c>
      <c r="C59" s="409">
        <v>108.24</v>
      </c>
      <c r="D59" s="408" t="s">
        <v>358</v>
      </c>
      <c r="E59" s="409">
        <v>0</v>
      </c>
      <c r="F59" s="409">
        <v>0</v>
      </c>
      <c r="H59" s="408" t="s">
        <v>421</v>
      </c>
      <c r="I59" s="409">
        <v>400.75</v>
      </c>
      <c r="J59" s="408" t="s">
        <v>329</v>
      </c>
      <c r="K59" s="409">
        <v>6412000000</v>
      </c>
      <c r="L59" s="409">
        <v>0</v>
      </c>
    </row>
    <row r="60" spans="2:12" s="405" customFormat="1" ht="12.75" x14ac:dyDescent="0.2">
      <c r="B60" s="408" t="s">
        <v>739</v>
      </c>
      <c r="C60" s="409">
        <v>111.12</v>
      </c>
      <c r="D60" s="408" t="s">
        <v>358</v>
      </c>
      <c r="E60" s="409">
        <v>0</v>
      </c>
      <c r="F60" s="409">
        <v>0</v>
      </c>
      <c r="H60" s="408" t="s">
        <v>457</v>
      </c>
      <c r="I60" s="409">
        <v>0</v>
      </c>
      <c r="J60" s="408" t="s">
        <v>329</v>
      </c>
      <c r="K60" s="409">
        <v>0</v>
      </c>
      <c r="L60" s="409">
        <v>0</v>
      </c>
    </row>
    <row r="61" spans="2:12" s="405" customFormat="1" ht="12.75" x14ac:dyDescent="0.2">
      <c r="B61" s="408" t="s">
        <v>740</v>
      </c>
      <c r="C61" s="409">
        <v>113.64</v>
      </c>
      <c r="D61" s="408" t="s">
        <v>358</v>
      </c>
      <c r="E61" s="409">
        <v>0</v>
      </c>
      <c r="F61" s="409">
        <v>3569520000</v>
      </c>
      <c r="H61" s="408" t="s">
        <v>606</v>
      </c>
      <c r="I61" s="409">
        <v>0</v>
      </c>
      <c r="J61" s="408" t="s">
        <v>329</v>
      </c>
      <c r="K61" s="409">
        <v>0</v>
      </c>
      <c r="L61" s="409">
        <v>0</v>
      </c>
    </row>
    <row r="62" spans="2:12" s="405" customFormat="1" ht="12.75" x14ac:dyDescent="0.2">
      <c r="B62" s="408" t="s">
        <v>741</v>
      </c>
      <c r="C62" s="409">
        <v>65.650000000000006</v>
      </c>
      <c r="D62" s="408" t="s">
        <v>358</v>
      </c>
      <c r="E62" s="409">
        <v>0</v>
      </c>
      <c r="F62" s="409">
        <v>1313000000</v>
      </c>
      <c r="H62" s="408" t="s">
        <v>422</v>
      </c>
      <c r="I62" s="409">
        <v>92.4</v>
      </c>
      <c r="J62" s="408" t="s">
        <v>329</v>
      </c>
      <c r="K62" s="409">
        <v>2079000000</v>
      </c>
      <c r="L62" s="409">
        <v>0</v>
      </c>
    </row>
    <row r="63" spans="2:12" s="405" customFormat="1" ht="12.75" x14ac:dyDescent="0.2">
      <c r="B63" s="408" t="s">
        <v>742</v>
      </c>
      <c r="C63" s="409">
        <v>64.38</v>
      </c>
      <c r="D63" s="408" t="s">
        <v>358</v>
      </c>
      <c r="E63" s="409">
        <v>0</v>
      </c>
      <c r="F63" s="409">
        <v>1287600000</v>
      </c>
      <c r="H63" s="408" t="s">
        <v>423</v>
      </c>
      <c r="I63" s="409">
        <v>90.93</v>
      </c>
      <c r="J63" s="408" t="s">
        <v>329</v>
      </c>
      <c r="K63" s="409">
        <v>2000460000</v>
      </c>
      <c r="L63" s="409">
        <v>0</v>
      </c>
    </row>
    <row r="64" spans="2:12" s="405" customFormat="1" ht="12.75" x14ac:dyDescent="0.2">
      <c r="B64" s="408" t="s">
        <v>743</v>
      </c>
      <c r="C64" s="409">
        <v>63.38</v>
      </c>
      <c r="D64" s="408" t="s">
        <v>358</v>
      </c>
      <c r="E64" s="409">
        <v>0</v>
      </c>
      <c r="F64" s="409">
        <v>1267600000</v>
      </c>
      <c r="H64" s="408" t="s">
        <v>427</v>
      </c>
      <c r="I64" s="409">
        <v>53.4</v>
      </c>
      <c r="J64" s="408" t="s">
        <v>329</v>
      </c>
      <c r="K64" s="409">
        <v>1174800000</v>
      </c>
      <c r="L64" s="409">
        <v>0</v>
      </c>
    </row>
    <row r="65" spans="2:12" s="405" customFormat="1" ht="12.75" x14ac:dyDescent="0.2">
      <c r="B65" s="408" t="s">
        <v>744</v>
      </c>
      <c r="C65" s="409">
        <v>80.83</v>
      </c>
      <c r="D65" s="408" t="s">
        <v>358</v>
      </c>
      <c r="E65" s="409">
        <v>0</v>
      </c>
      <c r="F65" s="409">
        <v>1616600000</v>
      </c>
      <c r="H65" s="408" t="s">
        <v>509</v>
      </c>
      <c r="I65" s="409">
        <v>58.1</v>
      </c>
      <c r="J65" s="408" t="s">
        <v>329</v>
      </c>
      <c r="K65" s="409">
        <v>1278200000</v>
      </c>
      <c r="L65" s="409">
        <v>0</v>
      </c>
    </row>
    <row r="66" spans="2:12" s="405" customFormat="1" ht="12.75" x14ac:dyDescent="0.2">
      <c r="B66" s="408" t="s">
        <v>745</v>
      </c>
      <c r="C66" s="409">
        <v>7.5</v>
      </c>
      <c r="D66" s="408" t="s">
        <v>358</v>
      </c>
      <c r="E66" s="409">
        <v>0</v>
      </c>
      <c r="F66" s="409">
        <v>370786891</v>
      </c>
      <c r="H66" s="408" t="s">
        <v>428</v>
      </c>
      <c r="I66" s="409">
        <v>84</v>
      </c>
      <c r="J66" s="408" t="s">
        <v>329</v>
      </c>
      <c r="K66" s="409">
        <v>1848000000</v>
      </c>
      <c r="L66" s="409">
        <v>0</v>
      </c>
    </row>
    <row r="67" spans="2:12" s="405" customFormat="1" ht="12.75" x14ac:dyDescent="0.2">
      <c r="B67" s="408" t="s">
        <v>746</v>
      </c>
      <c r="C67" s="409">
        <v>7.5</v>
      </c>
      <c r="D67" s="408" t="s">
        <v>358</v>
      </c>
      <c r="E67" s="409">
        <v>0</v>
      </c>
      <c r="F67" s="409">
        <v>370786891</v>
      </c>
      <c r="H67" s="408" t="s">
        <v>429</v>
      </c>
      <c r="I67" s="409">
        <v>58.53</v>
      </c>
      <c r="J67" s="408" t="s">
        <v>329</v>
      </c>
      <c r="K67" s="409">
        <v>1404720000</v>
      </c>
      <c r="L67" s="409">
        <v>0</v>
      </c>
    </row>
    <row r="68" spans="2:12" s="405" customFormat="1" ht="12.75" x14ac:dyDescent="0.2">
      <c r="B68" s="408" t="s">
        <v>747</v>
      </c>
      <c r="C68" s="409">
        <v>7.5</v>
      </c>
      <c r="D68" s="408" t="s">
        <v>358</v>
      </c>
      <c r="E68" s="409">
        <v>0</v>
      </c>
      <c r="F68" s="409">
        <v>400000000</v>
      </c>
      <c r="H68" s="408" t="s">
        <v>510</v>
      </c>
      <c r="I68" s="409">
        <v>54.85</v>
      </c>
      <c r="J68" s="408" t="s">
        <v>329</v>
      </c>
      <c r="K68" s="409">
        <v>1316400000</v>
      </c>
      <c r="L68" s="409">
        <v>0</v>
      </c>
    </row>
    <row r="69" spans="2:12" s="405" customFormat="1" ht="12.75" x14ac:dyDescent="0.2">
      <c r="B69" s="408" t="s">
        <v>748</v>
      </c>
      <c r="C69" s="409">
        <v>7.5</v>
      </c>
      <c r="D69" s="408" t="s">
        <v>358</v>
      </c>
      <c r="E69" s="409">
        <v>0</v>
      </c>
      <c r="F69" s="409">
        <v>400000000</v>
      </c>
      <c r="H69" s="408" t="s">
        <v>430</v>
      </c>
      <c r="I69" s="409">
        <v>50.77</v>
      </c>
      <c r="J69" s="408" t="s">
        <v>329</v>
      </c>
      <c r="K69" s="409">
        <v>1218480000</v>
      </c>
      <c r="L69" s="409">
        <v>0</v>
      </c>
    </row>
    <row r="70" spans="2:12" s="405" customFormat="1" ht="12.75" x14ac:dyDescent="0.2">
      <c r="B70" s="408" t="s">
        <v>749</v>
      </c>
      <c r="C70" s="409">
        <v>7.5</v>
      </c>
      <c r="D70" s="408" t="s">
        <v>358</v>
      </c>
      <c r="E70" s="409">
        <v>0</v>
      </c>
      <c r="F70" s="409">
        <v>400000000</v>
      </c>
      <c r="H70" s="408" t="s">
        <v>431</v>
      </c>
      <c r="I70" s="409">
        <v>76.55</v>
      </c>
      <c r="J70" s="408" t="s">
        <v>329</v>
      </c>
      <c r="K70" s="409">
        <v>1684100000</v>
      </c>
      <c r="L70" s="409">
        <v>0</v>
      </c>
    </row>
    <row r="71" spans="2:12" s="405" customFormat="1" ht="12.75" x14ac:dyDescent="0.2">
      <c r="B71" s="408" t="s">
        <v>750</v>
      </c>
      <c r="C71" s="409">
        <v>51.65</v>
      </c>
      <c r="D71" s="408" t="s">
        <v>358</v>
      </c>
      <c r="E71" s="409">
        <v>0</v>
      </c>
      <c r="F71" s="409">
        <v>900123151</v>
      </c>
      <c r="H71" s="408" t="s">
        <v>432</v>
      </c>
      <c r="I71" s="409">
        <v>76.55</v>
      </c>
      <c r="J71" s="408" t="s">
        <v>329</v>
      </c>
      <c r="K71" s="409">
        <v>1684100000</v>
      </c>
      <c r="L71" s="409">
        <v>0</v>
      </c>
    </row>
    <row r="72" spans="2:12" s="405" customFormat="1" ht="12.75" x14ac:dyDescent="0.2">
      <c r="B72" s="408" t="s">
        <v>751</v>
      </c>
      <c r="C72" s="409">
        <v>66.52</v>
      </c>
      <c r="D72" s="408" t="s">
        <v>358</v>
      </c>
      <c r="E72" s="409">
        <v>0</v>
      </c>
      <c r="F72" s="409">
        <v>1100000000</v>
      </c>
      <c r="H72" s="408" t="s">
        <v>435</v>
      </c>
      <c r="I72" s="409">
        <v>90.61</v>
      </c>
      <c r="J72" s="408" t="s">
        <v>329</v>
      </c>
      <c r="K72" s="409">
        <v>1993420000</v>
      </c>
      <c r="L72" s="409">
        <v>0</v>
      </c>
    </row>
    <row r="73" spans="2:12" s="405" customFormat="1" ht="12.75" x14ac:dyDescent="0.2">
      <c r="B73" s="408" t="s">
        <v>752</v>
      </c>
      <c r="C73" s="409">
        <v>7.5</v>
      </c>
      <c r="D73" s="408" t="s">
        <v>358</v>
      </c>
      <c r="E73" s="409">
        <v>0</v>
      </c>
      <c r="F73" s="409">
        <v>420000000</v>
      </c>
      <c r="H73" s="408" t="s">
        <v>436</v>
      </c>
      <c r="I73" s="409">
        <v>89.03</v>
      </c>
      <c r="J73" s="408" t="s">
        <v>329</v>
      </c>
      <c r="K73" s="409">
        <v>1958660000</v>
      </c>
      <c r="L73" s="409">
        <v>0</v>
      </c>
    </row>
    <row r="74" spans="2:12" s="405" customFormat="1" ht="12.75" x14ac:dyDescent="0.2">
      <c r="B74" s="408" t="s">
        <v>753</v>
      </c>
      <c r="C74" s="409">
        <v>7.5</v>
      </c>
      <c r="D74" s="408" t="s">
        <v>358</v>
      </c>
      <c r="E74" s="409">
        <v>0</v>
      </c>
      <c r="F74" s="409">
        <v>400000000</v>
      </c>
      <c r="G74" s="481"/>
      <c r="H74" s="408" t="s">
        <v>475</v>
      </c>
      <c r="I74" s="409">
        <v>175.93</v>
      </c>
      <c r="J74" s="408" t="s">
        <v>329</v>
      </c>
      <c r="K74" s="409">
        <v>2199125000</v>
      </c>
      <c r="L74" s="409">
        <v>0</v>
      </c>
    </row>
    <row r="75" spans="2:12" s="405" customFormat="1" ht="12.75" x14ac:dyDescent="0.2">
      <c r="B75" s="408" t="s">
        <v>754</v>
      </c>
      <c r="C75" s="409">
        <v>7.5</v>
      </c>
      <c r="D75" s="408" t="s">
        <v>358</v>
      </c>
      <c r="E75" s="409">
        <v>0</v>
      </c>
      <c r="F75" s="409">
        <v>400000000</v>
      </c>
      <c r="H75" s="408" t="s">
        <v>842</v>
      </c>
      <c r="I75" s="409">
        <v>8.7100000000000009</v>
      </c>
      <c r="J75" s="408" t="s">
        <v>329</v>
      </c>
      <c r="K75" s="409">
        <v>52260000</v>
      </c>
      <c r="L75" s="409">
        <v>0</v>
      </c>
    </row>
    <row r="76" spans="2:12" s="405" customFormat="1" ht="12.75" x14ac:dyDescent="0.2">
      <c r="B76" s="408" t="s">
        <v>755</v>
      </c>
      <c r="C76" s="409">
        <v>26.85</v>
      </c>
      <c r="D76" s="408" t="s">
        <v>358</v>
      </c>
      <c r="E76" s="409">
        <v>0</v>
      </c>
      <c r="F76" s="409">
        <v>800000000</v>
      </c>
      <c r="H76" s="408" t="s">
        <v>625</v>
      </c>
      <c r="I76" s="409">
        <v>7.41</v>
      </c>
      <c r="J76" s="408" t="s">
        <v>329</v>
      </c>
      <c r="K76" s="409">
        <v>189060000</v>
      </c>
      <c r="L76" s="409">
        <v>0</v>
      </c>
    </row>
    <row r="77" spans="2:12" s="405" customFormat="1" ht="12.75" x14ac:dyDescent="0.2">
      <c r="B77" s="406" t="s">
        <v>25</v>
      </c>
      <c r="C77" s="410">
        <v>6584.97</v>
      </c>
      <c r="D77" s="410">
        <v>58</v>
      </c>
      <c r="E77" s="410">
        <v>35396600000</v>
      </c>
      <c r="F77" s="410">
        <v>57172667444</v>
      </c>
      <c r="H77" s="408" t="s">
        <v>618</v>
      </c>
      <c r="I77" s="409">
        <v>0</v>
      </c>
      <c r="J77" s="408" t="s">
        <v>329</v>
      </c>
      <c r="K77" s="409">
        <v>245460000</v>
      </c>
      <c r="L77" s="409">
        <v>0</v>
      </c>
    </row>
    <row r="78" spans="2:12" s="405" customFormat="1" ht="12.75" x14ac:dyDescent="0.2">
      <c r="E78" s="433">
        <v>0</v>
      </c>
      <c r="F78" s="358">
        <v>0</v>
      </c>
      <c r="H78" s="408" t="s">
        <v>619</v>
      </c>
      <c r="I78" s="409">
        <v>10.68</v>
      </c>
      <c r="J78" s="408" t="s">
        <v>329</v>
      </c>
      <c r="K78" s="409">
        <v>64080000</v>
      </c>
      <c r="L78" s="409">
        <v>0</v>
      </c>
    </row>
    <row r="79" spans="2:12" s="405" customFormat="1" x14ac:dyDescent="0.25">
      <c r="B79" s="171"/>
      <c r="C79" s="172"/>
      <c r="D79" s="171"/>
      <c r="E79" s="171"/>
      <c r="F79" s="171"/>
      <c r="H79" s="408" t="s">
        <v>620</v>
      </c>
      <c r="I79" s="409">
        <v>13.57</v>
      </c>
      <c r="J79" s="408" t="s">
        <v>329</v>
      </c>
      <c r="K79" s="409">
        <v>81420000</v>
      </c>
      <c r="L79" s="409">
        <v>0</v>
      </c>
    </row>
    <row r="80" spans="2:12" s="405" customFormat="1" x14ac:dyDescent="0.25">
      <c r="B80" s="171"/>
      <c r="C80" s="171"/>
      <c r="D80" s="171"/>
      <c r="E80" s="430"/>
      <c r="F80" s="430"/>
      <c r="H80" s="408" t="s">
        <v>621</v>
      </c>
      <c r="I80" s="409">
        <v>13.93</v>
      </c>
      <c r="J80" s="408" t="s">
        <v>329</v>
      </c>
      <c r="K80" s="409">
        <v>83580000</v>
      </c>
      <c r="L80" s="409">
        <v>0</v>
      </c>
    </row>
    <row r="81" spans="2:12 16384:16384" s="405" customFormat="1" ht="12.75" x14ac:dyDescent="0.2">
      <c r="B81" s="630" t="s">
        <v>518</v>
      </c>
      <c r="C81" s="631"/>
      <c r="D81" s="631"/>
      <c r="E81" s="631"/>
      <c r="F81" s="632"/>
      <c r="H81" s="408" t="s">
        <v>622</v>
      </c>
      <c r="I81" s="409">
        <v>16.940000000000001</v>
      </c>
      <c r="J81" s="408" t="s">
        <v>329</v>
      </c>
      <c r="K81" s="409">
        <v>101640000</v>
      </c>
      <c r="L81" s="409">
        <v>0</v>
      </c>
    </row>
    <row r="82" spans="2:12 16384:16384" s="405" customFormat="1" ht="12.75" x14ac:dyDescent="0.2">
      <c r="B82" s="406" t="s">
        <v>40</v>
      </c>
      <c r="C82" s="406" t="s">
        <v>41</v>
      </c>
      <c r="D82" s="406" t="s">
        <v>42</v>
      </c>
      <c r="E82" s="406" t="s">
        <v>43</v>
      </c>
      <c r="F82" s="407" t="s">
        <v>134</v>
      </c>
      <c r="H82" s="408" t="s">
        <v>902</v>
      </c>
      <c r="I82" s="409">
        <v>6.88</v>
      </c>
      <c r="J82" s="408" t="s">
        <v>329</v>
      </c>
      <c r="K82" s="409">
        <v>41280000</v>
      </c>
      <c r="L82" s="409">
        <v>0</v>
      </c>
    </row>
    <row r="83" spans="2:12 16384:16384" s="405" customFormat="1" ht="12.75" x14ac:dyDescent="0.2">
      <c r="B83" s="408" t="s">
        <v>628</v>
      </c>
      <c r="C83" s="409">
        <v>171.32</v>
      </c>
      <c r="D83" s="408" t="s">
        <v>329</v>
      </c>
      <c r="E83" s="409">
        <v>2141500000</v>
      </c>
      <c r="F83" s="409">
        <v>0</v>
      </c>
      <c r="H83" s="408" t="s">
        <v>844</v>
      </c>
      <c r="I83" s="409">
        <v>14.51</v>
      </c>
      <c r="J83" s="408" t="s">
        <v>329</v>
      </c>
      <c r="K83" s="409">
        <v>87060000</v>
      </c>
      <c r="L83" s="409">
        <v>0</v>
      </c>
    </row>
    <row r="84" spans="2:12 16384:16384" s="405" customFormat="1" ht="12.75" x14ac:dyDescent="0.2">
      <c r="B84" s="408" t="s">
        <v>559</v>
      </c>
      <c r="C84" s="409">
        <v>36.299999999999997</v>
      </c>
      <c r="D84" s="408" t="s">
        <v>329</v>
      </c>
      <c r="E84" s="409">
        <v>726000000</v>
      </c>
      <c r="F84" s="409">
        <v>0</v>
      </c>
      <c r="H84" s="408" t="s">
        <v>873</v>
      </c>
      <c r="I84" s="409">
        <v>44.93</v>
      </c>
      <c r="J84" s="408" t="s">
        <v>329</v>
      </c>
      <c r="K84" s="409">
        <v>269580000</v>
      </c>
      <c r="L84" s="409">
        <v>0</v>
      </c>
    </row>
    <row r="85" spans="2:12 16384:16384" s="405" customFormat="1" ht="12.75" x14ac:dyDescent="0.2">
      <c r="B85" s="408" t="s">
        <v>845</v>
      </c>
      <c r="C85" s="409">
        <v>36.299999999999997</v>
      </c>
      <c r="D85" s="408" t="s">
        <v>329</v>
      </c>
      <c r="E85" s="409">
        <v>726000000</v>
      </c>
      <c r="F85" s="409">
        <v>0</v>
      </c>
      <c r="H85" s="408" t="s">
        <v>903</v>
      </c>
      <c r="I85" s="409">
        <v>8.4700000000000006</v>
      </c>
      <c r="J85" s="408" t="s">
        <v>329</v>
      </c>
      <c r="K85" s="409">
        <v>50820000</v>
      </c>
      <c r="L85" s="409">
        <v>0</v>
      </c>
    </row>
    <row r="86" spans="2:12 16384:16384" s="405" customFormat="1" ht="12.75" x14ac:dyDescent="0.2">
      <c r="B86" s="408" t="s">
        <v>496</v>
      </c>
      <c r="C86" s="409">
        <v>30.47</v>
      </c>
      <c r="D86" s="408" t="s">
        <v>329</v>
      </c>
      <c r="E86" s="409">
        <v>761750000</v>
      </c>
      <c r="F86" s="409">
        <v>0</v>
      </c>
      <c r="H86" s="408" t="s">
        <v>411</v>
      </c>
      <c r="I86" s="409">
        <v>64.63</v>
      </c>
      <c r="J86" s="408" t="s">
        <v>358</v>
      </c>
      <c r="K86" s="409">
        <v>0</v>
      </c>
      <c r="L86" s="409">
        <v>1560000000</v>
      </c>
    </row>
    <row r="87" spans="2:12 16384:16384" s="405" customFormat="1" ht="12.75" x14ac:dyDescent="0.2">
      <c r="B87" s="408" t="s">
        <v>856</v>
      </c>
      <c r="C87" s="409">
        <v>29.5</v>
      </c>
      <c r="D87" s="408" t="s">
        <v>329</v>
      </c>
      <c r="E87" s="409">
        <v>472000000</v>
      </c>
      <c r="F87" s="409">
        <v>0</v>
      </c>
      <c r="H87" s="408" t="s">
        <v>454</v>
      </c>
      <c r="I87" s="409">
        <v>206.4</v>
      </c>
      <c r="J87" s="408" t="s">
        <v>358</v>
      </c>
      <c r="K87" s="409">
        <v>0</v>
      </c>
      <c r="L87" s="409">
        <v>1651200000</v>
      </c>
      <c r="XFD87" s="584"/>
    </row>
    <row r="88" spans="2:12 16384:16384" s="405" customFormat="1" ht="12.75" x14ac:dyDescent="0.2">
      <c r="B88" s="408" t="s">
        <v>527</v>
      </c>
      <c r="C88" s="409">
        <v>118.92</v>
      </c>
      <c r="D88" s="408" t="s">
        <v>329</v>
      </c>
      <c r="E88" s="409">
        <v>1783800000</v>
      </c>
      <c r="F88" s="409">
        <v>0</v>
      </c>
      <c r="H88" s="408" t="s">
        <v>420</v>
      </c>
      <c r="I88" s="409">
        <v>272.5</v>
      </c>
      <c r="J88" s="408" t="s">
        <v>358</v>
      </c>
      <c r="K88" s="409">
        <v>0</v>
      </c>
      <c r="L88" s="409">
        <v>3406250000</v>
      </c>
      <c r="XFD88" s="584"/>
    </row>
    <row r="89" spans="2:12 16384:16384" s="405" customFormat="1" ht="12.75" x14ac:dyDescent="0.2">
      <c r="B89" s="408" t="s">
        <v>643</v>
      </c>
      <c r="C89" s="409">
        <v>82.13</v>
      </c>
      <c r="D89" s="408" t="s">
        <v>329</v>
      </c>
      <c r="E89" s="409">
        <v>1806860000</v>
      </c>
      <c r="F89" s="409">
        <v>0</v>
      </c>
      <c r="H89" s="408" t="s">
        <v>448</v>
      </c>
      <c r="I89" s="409">
        <v>0</v>
      </c>
      <c r="J89" s="408" t="s">
        <v>358</v>
      </c>
      <c r="K89" s="409">
        <v>0</v>
      </c>
      <c r="L89" s="409">
        <v>0</v>
      </c>
      <c r="XFD89" s="584"/>
    </row>
    <row r="90" spans="2:12 16384:16384" s="405" customFormat="1" ht="12.75" x14ac:dyDescent="0.2">
      <c r="B90" s="408" t="s">
        <v>644</v>
      </c>
      <c r="C90" s="409">
        <v>36.18</v>
      </c>
      <c r="D90" s="408" t="s">
        <v>329</v>
      </c>
      <c r="E90" s="409">
        <v>868320000</v>
      </c>
      <c r="F90" s="409">
        <v>0</v>
      </c>
      <c r="H90" s="408" t="s">
        <v>424</v>
      </c>
      <c r="I90" s="409">
        <v>91.65</v>
      </c>
      <c r="J90" s="408" t="s">
        <v>358</v>
      </c>
      <c r="K90" s="409">
        <v>0</v>
      </c>
      <c r="L90" s="409">
        <v>2203668333</v>
      </c>
      <c r="XFD90" s="584"/>
    </row>
    <row r="91" spans="2:12 16384:16384" s="405" customFormat="1" ht="12.75" x14ac:dyDescent="0.2">
      <c r="B91" s="408" t="s">
        <v>497</v>
      </c>
      <c r="C91" s="409">
        <v>708.58</v>
      </c>
      <c r="D91" s="408" t="s">
        <v>329</v>
      </c>
      <c r="E91" s="409">
        <v>4605770000</v>
      </c>
      <c r="F91" s="409">
        <v>0</v>
      </c>
      <c r="H91" s="408" t="s">
        <v>542</v>
      </c>
      <c r="I91" s="409">
        <v>90.91</v>
      </c>
      <c r="J91" s="408" t="s">
        <v>358</v>
      </c>
      <c r="K91" s="409">
        <v>0</v>
      </c>
      <c r="L91" s="409">
        <v>1644585768</v>
      </c>
      <c r="XFD91" s="584"/>
    </row>
    <row r="92" spans="2:12 16384:16384" s="405" customFormat="1" ht="12.75" x14ac:dyDescent="0.2">
      <c r="B92" s="408" t="s">
        <v>498</v>
      </c>
      <c r="C92" s="409">
        <v>121.21</v>
      </c>
      <c r="D92" s="408" t="s">
        <v>329</v>
      </c>
      <c r="E92" s="409">
        <v>2545410000</v>
      </c>
      <c r="F92" s="409">
        <v>0</v>
      </c>
      <c r="H92" s="408" t="s">
        <v>425</v>
      </c>
      <c r="I92" s="409">
        <v>78.39</v>
      </c>
      <c r="J92" s="408" t="s">
        <v>358</v>
      </c>
      <c r="K92" s="409">
        <v>0</v>
      </c>
      <c r="L92" s="409">
        <v>1696940848</v>
      </c>
      <c r="XFD92" s="584"/>
    </row>
    <row r="93" spans="2:12 16384:16384" s="405" customFormat="1" ht="12.75" x14ac:dyDescent="0.2">
      <c r="B93" s="408" t="s">
        <v>500</v>
      </c>
      <c r="C93" s="409">
        <v>115.82</v>
      </c>
      <c r="D93" s="408" t="s">
        <v>329</v>
      </c>
      <c r="E93" s="409">
        <v>2432220000</v>
      </c>
      <c r="F93" s="409">
        <v>0</v>
      </c>
      <c r="H93" s="408" t="s">
        <v>426</v>
      </c>
      <c r="I93" s="409">
        <v>52.14</v>
      </c>
      <c r="J93" s="408" t="s">
        <v>358</v>
      </c>
      <c r="K93" s="409">
        <v>0</v>
      </c>
      <c r="L93" s="409">
        <v>1313600000</v>
      </c>
      <c r="XFD93" s="584"/>
    </row>
    <row r="94" spans="2:12 16384:16384" s="405" customFormat="1" ht="12.75" x14ac:dyDescent="0.2">
      <c r="B94" s="408" t="s">
        <v>629</v>
      </c>
      <c r="C94" s="409">
        <v>44.59</v>
      </c>
      <c r="D94" s="408" t="s">
        <v>329</v>
      </c>
      <c r="E94" s="409">
        <v>1114750000</v>
      </c>
      <c r="F94" s="409">
        <v>0</v>
      </c>
      <c r="H94" s="408" t="s">
        <v>433</v>
      </c>
      <c r="I94" s="409">
        <v>76.53</v>
      </c>
      <c r="J94" s="408" t="s">
        <v>358</v>
      </c>
      <c r="K94" s="409">
        <v>0</v>
      </c>
      <c r="L94" s="409">
        <v>1524233107</v>
      </c>
      <c r="XFD94" s="584"/>
    </row>
    <row r="95" spans="2:12 16384:16384" s="405" customFormat="1" ht="12.75" x14ac:dyDescent="0.2">
      <c r="B95" s="408" t="s">
        <v>769</v>
      </c>
      <c r="C95" s="409">
        <v>35.03</v>
      </c>
      <c r="D95" s="408" t="s">
        <v>358</v>
      </c>
      <c r="E95" s="409">
        <v>0</v>
      </c>
      <c r="F95" s="409">
        <v>737279668</v>
      </c>
      <c r="H95" s="408" t="s">
        <v>434</v>
      </c>
      <c r="I95" s="409">
        <v>106.71</v>
      </c>
      <c r="J95" s="408" t="s">
        <v>358</v>
      </c>
      <c r="K95" s="409">
        <v>0</v>
      </c>
      <c r="L95" s="409">
        <v>2507685000</v>
      </c>
      <c r="XFD95" s="584"/>
    </row>
    <row r="96" spans="2:12 16384:16384" s="405" customFormat="1" ht="12.75" x14ac:dyDescent="0.2">
      <c r="B96" s="408" t="s">
        <v>645</v>
      </c>
      <c r="C96" s="409">
        <v>60.37</v>
      </c>
      <c r="D96" s="408" t="s">
        <v>358</v>
      </c>
      <c r="E96" s="409">
        <v>0</v>
      </c>
      <c r="F96" s="409">
        <v>847454880</v>
      </c>
      <c r="H96" s="408" t="s">
        <v>437</v>
      </c>
      <c r="I96" s="409">
        <v>1084.03</v>
      </c>
      <c r="J96" s="408" t="s">
        <v>358</v>
      </c>
      <c r="K96" s="409">
        <v>0</v>
      </c>
      <c r="L96" s="409">
        <v>7390321087</v>
      </c>
      <c r="XFD96" s="584"/>
    </row>
    <row r="97" spans="2:13 16384:16384" s="405" customFormat="1" ht="12.75" x14ac:dyDescent="0.2">
      <c r="B97" s="408" t="s">
        <v>499</v>
      </c>
      <c r="C97" s="409">
        <v>115.97</v>
      </c>
      <c r="D97" s="408" t="s">
        <v>358</v>
      </c>
      <c r="E97" s="409">
        <v>0</v>
      </c>
      <c r="F97" s="409">
        <v>2320000000</v>
      </c>
      <c r="H97" s="408" t="s">
        <v>438</v>
      </c>
      <c r="I97" s="409">
        <v>134.07</v>
      </c>
      <c r="J97" s="408" t="s">
        <v>358</v>
      </c>
      <c r="K97" s="409">
        <v>0</v>
      </c>
      <c r="L97" s="409">
        <v>536280000</v>
      </c>
      <c r="XFD97" s="584"/>
    </row>
    <row r="98" spans="2:13 16384:16384" s="405" customFormat="1" ht="12.75" x14ac:dyDescent="0.2">
      <c r="B98" s="406" t="s">
        <v>25</v>
      </c>
      <c r="C98" s="410">
        <v>1742.6899999999998</v>
      </c>
      <c r="D98" s="410">
        <v>15</v>
      </c>
      <c r="E98" s="410">
        <v>19984380000</v>
      </c>
      <c r="F98" s="410">
        <v>3904734548</v>
      </c>
      <c r="H98" s="408" t="s">
        <v>607</v>
      </c>
      <c r="I98" s="409">
        <v>0</v>
      </c>
      <c r="J98" s="408" t="s">
        <v>358</v>
      </c>
      <c r="K98" s="409">
        <v>0</v>
      </c>
      <c r="L98" s="409">
        <v>0</v>
      </c>
      <c r="XFD98" s="584"/>
    </row>
    <row r="99" spans="2:13 16384:16384" s="405" customFormat="1" x14ac:dyDescent="0.25">
      <c r="B99" s="171"/>
      <c r="C99" s="171"/>
      <c r="D99" s="171"/>
      <c r="E99" s="171"/>
      <c r="F99" s="171"/>
      <c r="H99" s="408" t="s">
        <v>608</v>
      </c>
      <c r="I99" s="409">
        <v>0</v>
      </c>
      <c r="J99" s="408" t="s">
        <v>358</v>
      </c>
      <c r="K99" s="409">
        <v>0</v>
      </c>
      <c r="L99" s="409">
        <v>0</v>
      </c>
      <c r="XFD99" s="584"/>
    </row>
    <row r="100" spans="2:13 16384:16384" s="405" customFormat="1" x14ac:dyDescent="0.25">
      <c r="B100" s="171"/>
      <c r="C100" s="171"/>
      <c r="D100" s="171"/>
      <c r="E100" s="171"/>
      <c r="F100" s="171"/>
      <c r="H100" s="408" t="s">
        <v>439</v>
      </c>
      <c r="I100" s="409">
        <v>21.96</v>
      </c>
      <c r="J100" s="408" t="s">
        <v>358</v>
      </c>
      <c r="K100" s="409">
        <v>0</v>
      </c>
      <c r="L100" s="409">
        <v>559314268</v>
      </c>
      <c r="XFD100" s="584"/>
    </row>
    <row r="101" spans="2:13 16384:16384" s="405" customFormat="1" x14ac:dyDescent="0.25">
      <c r="B101" s="171"/>
      <c r="C101" s="171"/>
      <c r="D101" s="171"/>
      <c r="E101" s="171"/>
      <c r="F101" s="171"/>
      <c r="H101" s="408" t="s">
        <v>516</v>
      </c>
      <c r="I101" s="409">
        <v>21.44</v>
      </c>
      <c r="J101" s="408" t="s">
        <v>358</v>
      </c>
      <c r="K101" s="409">
        <v>0</v>
      </c>
      <c r="L101" s="409">
        <v>700000000</v>
      </c>
      <c r="XFD101" s="584"/>
    </row>
    <row r="102" spans="2:13 16384:16384" s="405" customFormat="1" x14ac:dyDescent="0.25">
      <c r="B102" s="171"/>
      <c r="C102" s="171"/>
      <c r="D102" s="171"/>
      <c r="E102" s="171"/>
      <c r="F102" s="171"/>
      <c r="H102" s="408" t="s">
        <v>440</v>
      </c>
      <c r="I102" s="409">
        <v>22.32</v>
      </c>
      <c r="J102" s="408" t="s">
        <v>358</v>
      </c>
      <c r="K102" s="409">
        <v>0</v>
      </c>
      <c r="L102" s="409">
        <v>600000000</v>
      </c>
      <c r="XFD102" s="584"/>
    </row>
    <row r="103" spans="2:13 16384:16384" s="405" customFormat="1" x14ac:dyDescent="0.25">
      <c r="B103" s="171"/>
      <c r="C103" s="171"/>
      <c r="D103" s="171"/>
      <c r="E103" s="171"/>
      <c r="F103" s="171"/>
      <c r="H103" s="408" t="s">
        <v>543</v>
      </c>
      <c r="I103" s="409">
        <v>7.5</v>
      </c>
      <c r="J103" s="408" t="s">
        <v>358</v>
      </c>
      <c r="K103" s="409">
        <v>0</v>
      </c>
      <c r="L103" s="409">
        <v>400000000</v>
      </c>
      <c r="XFD103" s="584"/>
    </row>
    <row r="104" spans="2:13 16384:16384" s="405" customFormat="1" x14ac:dyDescent="0.25">
      <c r="B104" s="171"/>
      <c r="C104" s="171"/>
      <c r="D104" s="171"/>
      <c r="E104" s="171"/>
      <c r="F104" s="171"/>
      <c r="H104" s="408" t="s">
        <v>441</v>
      </c>
      <c r="I104" s="409">
        <v>34.82</v>
      </c>
      <c r="J104" s="408" t="s">
        <v>358</v>
      </c>
      <c r="K104" s="409">
        <v>0</v>
      </c>
      <c r="L104" s="409">
        <v>1000000000</v>
      </c>
      <c r="XFD104" s="584"/>
    </row>
    <row r="105" spans="2:13 16384:16384" s="405" customFormat="1" x14ac:dyDescent="0.25">
      <c r="B105" s="171"/>
      <c r="C105" s="171"/>
      <c r="D105" s="171"/>
      <c r="E105" s="171"/>
      <c r="F105" s="171"/>
      <c r="H105" s="408" t="s">
        <v>471</v>
      </c>
      <c r="I105" s="409">
        <v>7.5</v>
      </c>
      <c r="J105" s="408" t="s">
        <v>358</v>
      </c>
      <c r="K105" s="409">
        <v>0</v>
      </c>
      <c r="L105" s="409">
        <v>400000000</v>
      </c>
      <c r="XFD105" s="584"/>
    </row>
    <row r="106" spans="2:13 16384:16384" s="405" customFormat="1" x14ac:dyDescent="0.25">
      <c r="B106" s="171"/>
      <c r="C106" s="171"/>
      <c r="D106" s="171"/>
      <c r="E106" s="171"/>
      <c r="F106" s="171"/>
      <c r="H106" s="408" t="s">
        <v>832</v>
      </c>
      <c r="I106" s="409">
        <v>7.5</v>
      </c>
      <c r="J106" s="408" t="s">
        <v>358</v>
      </c>
      <c r="K106" s="409">
        <v>0</v>
      </c>
      <c r="L106" s="409">
        <v>400000000</v>
      </c>
      <c r="XFD106" s="584"/>
    </row>
    <row r="107" spans="2:13 16384:16384" s="405" customFormat="1" x14ac:dyDescent="0.25">
      <c r="B107" s="171"/>
      <c r="C107" s="171"/>
      <c r="D107" s="171"/>
      <c r="E107" s="171"/>
      <c r="F107" s="171"/>
      <c r="H107" s="408" t="s">
        <v>768</v>
      </c>
      <c r="I107" s="409">
        <v>7.5</v>
      </c>
      <c r="J107" s="408" t="s">
        <v>358</v>
      </c>
      <c r="K107" s="409">
        <v>0</v>
      </c>
      <c r="L107" s="409">
        <v>405222739</v>
      </c>
      <c r="XFD107" s="584"/>
    </row>
    <row r="108" spans="2:13 16384:16384" s="405" customFormat="1" x14ac:dyDescent="0.25">
      <c r="B108" s="171"/>
      <c r="C108" s="171"/>
      <c r="D108" s="171"/>
      <c r="E108" s="171"/>
      <c r="F108" s="171"/>
      <c r="H108" s="408" t="s">
        <v>833</v>
      </c>
      <c r="I108" s="409">
        <v>7.5</v>
      </c>
      <c r="J108" s="408" t="s">
        <v>358</v>
      </c>
      <c r="K108" s="409">
        <v>0</v>
      </c>
      <c r="L108" s="409">
        <v>400000000</v>
      </c>
      <c r="XFD108" s="584"/>
    </row>
    <row r="109" spans="2:13 16384:16384" s="405" customFormat="1" x14ac:dyDescent="0.25">
      <c r="B109" s="171"/>
      <c r="C109" s="171"/>
      <c r="D109" s="171"/>
      <c r="E109" s="171"/>
      <c r="F109" s="171"/>
      <c r="H109" s="408" t="s">
        <v>517</v>
      </c>
      <c r="I109" s="409">
        <v>7.5</v>
      </c>
      <c r="J109" s="408" t="s">
        <v>358</v>
      </c>
      <c r="K109" s="409">
        <v>0</v>
      </c>
      <c r="L109" s="409">
        <v>395941165</v>
      </c>
      <c r="XFD109" s="584"/>
    </row>
    <row r="110" spans="2:13 16384:16384" s="405" customFormat="1" x14ac:dyDescent="0.25">
      <c r="B110" s="171"/>
      <c r="C110" s="171"/>
      <c r="D110" s="171"/>
      <c r="E110" s="171"/>
      <c r="F110" s="171"/>
      <c r="H110" s="406" t="s">
        <v>25</v>
      </c>
      <c r="I110" s="410">
        <v>8289.36</v>
      </c>
      <c r="J110" s="410">
        <v>78</v>
      </c>
      <c r="K110" s="410">
        <v>88245630000</v>
      </c>
      <c r="L110" s="410">
        <v>30695242315</v>
      </c>
      <c r="XFD110" s="584"/>
    </row>
    <row r="111" spans="2:13 16384:16384" s="405" customFormat="1" x14ac:dyDescent="0.25">
      <c r="B111" s="171"/>
      <c r="C111" s="171"/>
      <c r="D111" s="171"/>
      <c r="E111" s="171"/>
      <c r="F111" s="171"/>
      <c r="M111" s="171"/>
    </row>
    <row r="112" spans="2:13 16384:16384" x14ac:dyDescent="0.25">
      <c r="C112" s="171"/>
      <c r="G112" s="405"/>
      <c r="H112" s="405"/>
      <c r="I112" s="405"/>
      <c r="J112" s="405"/>
      <c r="K112" s="405"/>
      <c r="L112" s="405"/>
    </row>
    <row r="113" spans="3:12" x14ac:dyDescent="0.25">
      <c r="C113" s="171"/>
      <c r="G113" s="405"/>
      <c r="H113" s="405"/>
      <c r="I113" s="405"/>
      <c r="J113" s="405"/>
      <c r="K113" s="405"/>
      <c r="L113" s="405"/>
    </row>
    <row r="114" spans="3:12" x14ac:dyDescent="0.25">
      <c r="C114" s="171"/>
      <c r="G114" s="405"/>
      <c r="H114" s="405"/>
      <c r="I114" s="405"/>
      <c r="J114" s="405"/>
      <c r="K114" s="405"/>
      <c r="L114" s="405"/>
    </row>
    <row r="115" spans="3:12" x14ac:dyDescent="0.25">
      <c r="C115" s="171"/>
      <c r="G115" s="405"/>
      <c r="H115" s="405"/>
      <c r="I115" s="405"/>
      <c r="J115" s="405"/>
      <c r="K115" s="405"/>
      <c r="L115" s="405"/>
    </row>
    <row r="116" spans="3:12" x14ac:dyDescent="0.25">
      <c r="C116" s="171"/>
      <c r="G116" s="405"/>
      <c r="H116" s="405"/>
      <c r="I116" s="405"/>
      <c r="J116" s="405"/>
      <c r="K116" s="405"/>
      <c r="L116" s="405"/>
    </row>
    <row r="117" spans="3:12" x14ac:dyDescent="0.25">
      <c r="C117" s="171"/>
      <c r="G117" s="405"/>
      <c r="H117" s="405"/>
      <c r="I117" s="405"/>
      <c r="J117" s="405"/>
      <c r="K117" s="405"/>
      <c r="L117" s="405"/>
    </row>
    <row r="118" spans="3:12" x14ac:dyDescent="0.25">
      <c r="C118" s="171"/>
      <c r="G118" s="405"/>
      <c r="H118" s="405"/>
      <c r="I118" s="405"/>
      <c r="J118" s="405"/>
      <c r="K118" s="405"/>
      <c r="L118" s="405"/>
    </row>
    <row r="119" spans="3:12" x14ac:dyDescent="0.25">
      <c r="C119" s="171"/>
      <c r="G119" s="405"/>
      <c r="H119" s="405"/>
      <c r="I119" s="405"/>
      <c r="J119" s="405"/>
      <c r="K119" s="405"/>
      <c r="L119" s="405"/>
    </row>
    <row r="120" spans="3:12" x14ac:dyDescent="0.25">
      <c r="C120" s="171"/>
      <c r="G120" s="405"/>
      <c r="H120" s="405"/>
      <c r="I120" s="405"/>
      <c r="J120" s="405"/>
      <c r="K120" s="405"/>
      <c r="L120" s="405"/>
    </row>
    <row r="121" spans="3:12" x14ac:dyDescent="0.25">
      <c r="C121" s="171"/>
      <c r="G121" s="405"/>
      <c r="H121" s="405"/>
      <c r="I121" s="405"/>
      <c r="J121" s="405"/>
      <c r="K121" s="405"/>
      <c r="L121" s="405"/>
    </row>
    <row r="122" spans="3:12" x14ac:dyDescent="0.25">
      <c r="C122" s="171"/>
      <c r="G122" s="405"/>
      <c r="H122" s="405"/>
      <c r="I122" s="405"/>
      <c r="J122" s="405"/>
      <c r="K122" s="405"/>
      <c r="L122" s="405"/>
    </row>
    <row r="123" spans="3:12" x14ac:dyDescent="0.25">
      <c r="C123" s="171"/>
      <c r="G123" s="405"/>
      <c r="H123" s="405"/>
      <c r="I123" s="405"/>
      <c r="J123" s="405"/>
      <c r="K123" s="405"/>
      <c r="L123" s="405"/>
    </row>
    <row r="124" spans="3:12" x14ac:dyDescent="0.25">
      <c r="C124" s="171"/>
      <c r="G124" s="405"/>
      <c r="H124" s="405"/>
      <c r="I124" s="405"/>
      <c r="J124" s="405"/>
      <c r="K124" s="405"/>
      <c r="L124" s="405"/>
    </row>
    <row r="125" spans="3:12" x14ac:dyDescent="0.25">
      <c r="C125" s="171"/>
      <c r="G125" s="405"/>
      <c r="H125" s="405"/>
      <c r="I125" s="405"/>
      <c r="J125" s="405"/>
      <c r="K125" s="405"/>
      <c r="L125" s="405"/>
    </row>
    <row r="126" spans="3:12" x14ac:dyDescent="0.25">
      <c r="C126" s="171"/>
      <c r="G126" s="405"/>
      <c r="H126" s="405"/>
      <c r="I126" s="405"/>
      <c r="J126" s="405"/>
      <c r="K126" s="405"/>
      <c r="L126" s="405"/>
    </row>
    <row r="127" spans="3:12" x14ac:dyDescent="0.25">
      <c r="C127" s="171"/>
      <c r="G127" s="405"/>
      <c r="H127" s="405"/>
      <c r="I127" s="405"/>
      <c r="J127" s="405"/>
      <c r="K127" s="405"/>
      <c r="L127" s="405"/>
    </row>
    <row r="128" spans="3:12" x14ac:dyDescent="0.25">
      <c r="C128" s="171"/>
      <c r="G128" s="405"/>
      <c r="H128" s="405"/>
      <c r="I128" s="405"/>
      <c r="J128" s="405"/>
      <c r="K128" s="405"/>
      <c r="L128" s="405"/>
    </row>
    <row r="129" spans="3:12" x14ac:dyDescent="0.25">
      <c r="C129" s="171"/>
      <c r="G129" s="405"/>
      <c r="H129" s="405"/>
      <c r="I129" s="405"/>
      <c r="J129" s="405"/>
      <c r="K129" s="405"/>
      <c r="L129" s="405"/>
    </row>
    <row r="130" spans="3:12" x14ac:dyDescent="0.25">
      <c r="C130" s="171"/>
      <c r="G130" s="405"/>
      <c r="H130" s="405"/>
      <c r="I130" s="405"/>
      <c r="J130" s="405"/>
      <c r="K130" s="405"/>
      <c r="L130" s="405"/>
    </row>
    <row r="131" spans="3:12" x14ac:dyDescent="0.25">
      <c r="C131" s="171"/>
      <c r="G131" s="405"/>
      <c r="H131" s="405"/>
      <c r="I131" s="405"/>
      <c r="J131" s="405"/>
      <c r="K131" s="405"/>
      <c r="L131" s="405"/>
    </row>
    <row r="132" spans="3:12" x14ac:dyDescent="0.25">
      <c r="C132" s="171"/>
      <c r="G132" s="405"/>
      <c r="H132" s="405"/>
      <c r="I132" s="405"/>
      <c r="J132" s="405"/>
      <c r="K132" s="405"/>
      <c r="L132" s="405"/>
    </row>
    <row r="133" spans="3:12" x14ac:dyDescent="0.25">
      <c r="C133" s="171"/>
      <c r="G133" s="405"/>
      <c r="H133" s="405"/>
      <c r="I133" s="405"/>
      <c r="J133" s="405"/>
      <c r="K133" s="405"/>
      <c r="L133" s="405"/>
    </row>
    <row r="134" spans="3:12" x14ac:dyDescent="0.25">
      <c r="C134" s="171"/>
      <c r="G134" s="405"/>
      <c r="H134" s="405"/>
      <c r="I134" s="405"/>
      <c r="J134" s="405"/>
      <c r="K134" s="405"/>
      <c r="L134" s="405"/>
    </row>
    <row r="135" spans="3:12" x14ac:dyDescent="0.25">
      <c r="C135" s="171"/>
      <c r="G135" s="405"/>
      <c r="H135" s="405"/>
      <c r="I135" s="405"/>
      <c r="J135" s="405"/>
      <c r="K135" s="405"/>
      <c r="L135" s="405"/>
    </row>
    <row r="136" spans="3:12" x14ac:dyDescent="0.25">
      <c r="C136" s="171"/>
      <c r="G136" s="405"/>
      <c r="H136" s="405"/>
      <c r="I136" s="405"/>
      <c r="J136" s="405"/>
      <c r="K136" s="405"/>
      <c r="L136" s="405"/>
    </row>
    <row r="137" spans="3:12" x14ac:dyDescent="0.25">
      <c r="C137" s="171"/>
      <c r="G137" s="405"/>
      <c r="H137" s="405"/>
      <c r="I137" s="405"/>
      <c r="J137" s="405"/>
      <c r="K137" s="405"/>
      <c r="L137" s="405"/>
    </row>
    <row r="138" spans="3:12" x14ac:dyDescent="0.25">
      <c r="C138" s="171"/>
      <c r="G138" s="405"/>
      <c r="H138" s="405"/>
      <c r="I138" s="405"/>
      <c r="J138" s="405"/>
      <c r="K138" s="405"/>
      <c r="L138" s="405"/>
    </row>
    <row r="139" spans="3:12" x14ac:dyDescent="0.25">
      <c r="C139" s="171"/>
      <c r="G139" s="405"/>
      <c r="H139" s="405"/>
      <c r="I139" s="405"/>
      <c r="J139" s="405"/>
      <c r="K139" s="405"/>
      <c r="L139" s="405"/>
    </row>
    <row r="140" spans="3:12" x14ac:dyDescent="0.25">
      <c r="C140" s="171"/>
      <c r="G140" s="405"/>
      <c r="H140" s="405"/>
      <c r="I140" s="405"/>
      <c r="J140" s="405"/>
      <c r="K140" s="405"/>
      <c r="L140" s="405"/>
    </row>
    <row r="141" spans="3:12" x14ac:dyDescent="0.25">
      <c r="C141" s="171"/>
      <c r="G141" s="405"/>
      <c r="H141" s="405"/>
      <c r="I141" s="405"/>
      <c r="J141" s="405"/>
      <c r="K141" s="405"/>
      <c r="L141" s="405"/>
    </row>
    <row r="142" spans="3:12" x14ac:dyDescent="0.25">
      <c r="C142" s="171"/>
      <c r="G142" s="405"/>
      <c r="H142" s="405"/>
      <c r="I142" s="405"/>
      <c r="J142" s="405"/>
      <c r="K142" s="405"/>
      <c r="L142" s="405"/>
    </row>
    <row r="143" spans="3:12" x14ac:dyDescent="0.25">
      <c r="C143" s="171"/>
      <c r="G143" s="405"/>
      <c r="H143" s="405"/>
      <c r="I143" s="405"/>
      <c r="J143" s="405"/>
      <c r="K143" s="405"/>
      <c r="L143" s="405"/>
    </row>
    <row r="144" spans="3:12" x14ac:dyDescent="0.25">
      <c r="C144" s="171"/>
      <c r="G144" s="405"/>
      <c r="H144" s="405"/>
      <c r="I144" s="405"/>
      <c r="J144" s="405"/>
      <c r="K144" s="405"/>
      <c r="L144" s="405"/>
    </row>
    <row r="145" spans="3:12" x14ac:dyDescent="0.25">
      <c r="C145" s="171"/>
      <c r="G145" s="405"/>
      <c r="H145" s="405"/>
      <c r="I145" s="405"/>
      <c r="J145" s="405"/>
      <c r="K145" s="405"/>
      <c r="L145" s="405"/>
    </row>
    <row r="146" spans="3:12" x14ac:dyDescent="0.25">
      <c r="C146" s="171"/>
      <c r="G146" s="405"/>
      <c r="H146" s="405"/>
      <c r="I146" s="405"/>
      <c r="J146" s="405"/>
      <c r="K146" s="405"/>
      <c r="L146" s="405"/>
    </row>
    <row r="147" spans="3:12" x14ac:dyDescent="0.25">
      <c r="C147" s="171"/>
      <c r="G147" s="405"/>
      <c r="H147" s="405"/>
      <c r="I147" s="405"/>
      <c r="J147" s="405"/>
      <c r="K147" s="405"/>
      <c r="L147" s="405"/>
    </row>
    <row r="148" spans="3:12" x14ac:dyDescent="0.25">
      <c r="C148" s="171"/>
      <c r="G148" s="405"/>
      <c r="H148" s="405"/>
      <c r="I148" s="405"/>
      <c r="J148" s="405"/>
      <c r="K148" s="405"/>
      <c r="L148" s="405"/>
    </row>
    <row r="149" spans="3:12" x14ac:dyDescent="0.25">
      <c r="C149" s="171"/>
      <c r="G149" s="405"/>
      <c r="H149" s="405"/>
      <c r="I149" s="405"/>
      <c r="J149" s="405"/>
      <c r="K149" s="405"/>
      <c r="L149" s="405"/>
    </row>
    <row r="150" spans="3:12" x14ac:dyDescent="0.25">
      <c r="C150" s="171"/>
      <c r="G150" s="405"/>
      <c r="H150" s="405"/>
      <c r="I150" s="405"/>
      <c r="J150" s="405"/>
      <c r="K150" s="405"/>
      <c r="L150" s="405"/>
    </row>
    <row r="151" spans="3:12" x14ac:dyDescent="0.25">
      <c r="C151" s="171"/>
      <c r="G151" s="405"/>
      <c r="H151" s="405"/>
      <c r="I151" s="405"/>
      <c r="J151" s="405"/>
      <c r="K151" s="405"/>
      <c r="L151" s="405"/>
    </row>
    <row r="152" spans="3:12" x14ac:dyDescent="0.25">
      <c r="C152" s="171"/>
      <c r="G152" s="405"/>
      <c r="H152" s="405"/>
      <c r="I152" s="405"/>
      <c r="J152" s="405"/>
      <c r="K152" s="405"/>
      <c r="L152" s="405"/>
    </row>
    <row r="153" spans="3:12" x14ac:dyDescent="0.25">
      <c r="C153" s="171"/>
      <c r="G153" s="405"/>
      <c r="H153" s="405"/>
      <c r="I153" s="405"/>
      <c r="J153" s="405"/>
      <c r="K153" s="405"/>
      <c r="L153" s="405"/>
    </row>
    <row r="154" spans="3:12" x14ac:dyDescent="0.25">
      <c r="C154" s="171"/>
      <c r="G154" s="405"/>
      <c r="H154" s="405"/>
      <c r="I154" s="405"/>
      <c r="J154" s="405"/>
      <c r="K154" s="405"/>
      <c r="L154" s="405"/>
    </row>
    <row r="155" spans="3:12" x14ac:dyDescent="0.25">
      <c r="C155" s="171"/>
      <c r="G155" s="405"/>
      <c r="H155" s="405"/>
      <c r="I155" s="405"/>
      <c r="J155" s="405"/>
      <c r="K155" s="405"/>
      <c r="L155" s="405"/>
    </row>
    <row r="156" spans="3:12" x14ac:dyDescent="0.25">
      <c r="C156" s="171"/>
      <c r="G156" s="405"/>
      <c r="H156" s="405"/>
      <c r="I156" s="405"/>
      <c r="J156" s="405"/>
      <c r="K156" s="405"/>
      <c r="L156" s="405"/>
    </row>
    <row r="157" spans="3:12" x14ac:dyDescent="0.25">
      <c r="C157" s="171"/>
      <c r="G157" s="405"/>
      <c r="H157" s="405"/>
      <c r="I157" s="405"/>
      <c r="J157" s="405"/>
      <c r="K157" s="405"/>
      <c r="L157" s="405"/>
    </row>
    <row r="158" spans="3:12" x14ac:dyDescent="0.25">
      <c r="C158" s="171"/>
      <c r="G158" s="405"/>
      <c r="H158" s="405"/>
      <c r="I158" s="405"/>
      <c r="J158" s="405"/>
      <c r="K158" s="405"/>
      <c r="L158" s="405"/>
    </row>
    <row r="159" spans="3:12" x14ac:dyDescent="0.25">
      <c r="C159" s="171"/>
      <c r="G159" s="405"/>
      <c r="H159" s="405"/>
      <c r="I159" s="405"/>
      <c r="J159" s="405"/>
      <c r="K159" s="405"/>
      <c r="L159" s="405"/>
    </row>
    <row r="160" spans="3:12" x14ac:dyDescent="0.25">
      <c r="C160" s="171"/>
      <c r="G160" s="405"/>
      <c r="H160" s="405"/>
      <c r="I160" s="405"/>
      <c r="J160" s="405"/>
      <c r="K160" s="405"/>
      <c r="L160" s="405"/>
    </row>
    <row r="161" spans="3:12" x14ac:dyDescent="0.25">
      <c r="C161" s="171"/>
      <c r="G161" s="405"/>
      <c r="H161" s="405"/>
      <c r="I161" s="405"/>
      <c r="J161" s="405"/>
      <c r="K161" s="405"/>
      <c r="L161" s="405"/>
    </row>
    <row r="162" spans="3:12" x14ac:dyDescent="0.25">
      <c r="C162" s="171"/>
      <c r="G162" s="405"/>
      <c r="H162" s="405"/>
      <c r="I162" s="405"/>
      <c r="J162" s="405"/>
      <c r="K162" s="405"/>
      <c r="L162" s="405"/>
    </row>
    <row r="163" spans="3:12" x14ac:dyDescent="0.25">
      <c r="C163" s="171"/>
      <c r="G163" s="405"/>
      <c r="H163" s="405"/>
      <c r="I163" s="405"/>
      <c r="J163" s="405"/>
      <c r="K163" s="405"/>
      <c r="L163" s="405"/>
    </row>
    <row r="164" spans="3:12" x14ac:dyDescent="0.25">
      <c r="C164" s="171"/>
      <c r="G164" s="405"/>
      <c r="H164" s="405"/>
      <c r="I164" s="405"/>
      <c r="J164" s="405"/>
      <c r="K164" s="405"/>
      <c r="L164" s="405"/>
    </row>
    <row r="165" spans="3:12" x14ac:dyDescent="0.25">
      <c r="C165" s="171"/>
      <c r="G165" s="405"/>
      <c r="H165" s="405"/>
      <c r="I165" s="405"/>
      <c r="J165" s="405"/>
      <c r="K165" s="405"/>
      <c r="L165" s="405"/>
    </row>
    <row r="166" spans="3:12" x14ac:dyDescent="0.25">
      <c r="C166" s="171"/>
      <c r="G166" s="405"/>
      <c r="H166" s="405"/>
      <c r="I166" s="405"/>
      <c r="J166" s="405"/>
      <c r="K166" s="405"/>
      <c r="L166" s="405"/>
    </row>
    <row r="167" spans="3:12" x14ac:dyDescent="0.25">
      <c r="C167" s="171"/>
      <c r="G167" s="405"/>
      <c r="H167" s="405"/>
      <c r="I167" s="405"/>
      <c r="J167" s="405"/>
      <c r="K167" s="405"/>
      <c r="L167" s="405"/>
    </row>
    <row r="168" spans="3:12" x14ac:dyDescent="0.25">
      <c r="C168" s="171"/>
      <c r="G168" s="405"/>
      <c r="H168" s="405"/>
      <c r="I168" s="405"/>
      <c r="J168" s="405"/>
      <c r="K168" s="405"/>
      <c r="L168" s="405"/>
    </row>
    <row r="169" spans="3:12" x14ac:dyDescent="0.25">
      <c r="C169" s="171"/>
      <c r="G169" s="405"/>
    </row>
    <row r="170" spans="3:12" x14ac:dyDescent="0.25">
      <c r="C170" s="171"/>
      <c r="G170" s="405"/>
    </row>
    <row r="171" spans="3:12" x14ac:dyDescent="0.25">
      <c r="C171" s="171"/>
      <c r="G171" s="405"/>
    </row>
    <row r="172" spans="3:12" x14ac:dyDescent="0.25">
      <c r="C172" s="171"/>
      <c r="G172" s="405"/>
    </row>
    <row r="173" spans="3:12" x14ac:dyDescent="0.25">
      <c r="C173" s="171"/>
      <c r="G173" s="405"/>
    </row>
    <row r="174" spans="3:12" x14ac:dyDescent="0.25">
      <c r="C174" s="171"/>
      <c r="G174" s="405"/>
    </row>
    <row r="175" spans="3:12" x14ac:dyDescent="0.25">
      <c r="C175" s="171"/>
      <c r="G175" s="405"/>
    </row>
    <row r="176" spans="3:12" x14ac:dyDescent="0.25">
      <c r="C176" s="171"/>
      <c r="G176" s="405"/>
    </row>
    <row r="177" spans="3:7" x14ac:dyDescent="0.25">
      <c r="C177" s="171"/>
      <c r="G177" s="405"/>
    </row>
    <row r="178" spans="3:7" x14ac:dyDescent="0.25">
      <c r="C178" s="171"/>
      <c r="G178" s="405"/>
    </row>
    <row r="179" spans="3:7" x14ac:dyDescent="0.25">
      <c r="C179" s="171"/>
      <c r="G179" s="405"/>
    </row>
    <row r="180" spans="3:7" x14ac:dyDescent="0.25">
      <c r="C180" s="171"/>
      <c r="G180" s="405"/>
    </row>
    <row r="181" spans="3:7" x14ac:dyDescent="0.25">
      <c r="C181" s="171"/>
      <c r="G181" s="405"/>
    </row>
    <row r="182" spans="3:7" x14ac:dyDescent="0.25">
      <c r="C182" s="171"/>
      <c r="G182" s="405"/>
    </row>
    <row r="183" spans="3:7" x14ac:dyDescent="0.25">
      <c r="C183" s="171"/>
      <c r="G183" s="405"/>
    </row>
    <row r="184" spans="3:7" x14ac:dyDescent="0.25">
      <c r="C184" s="171"/>
      <c r="G184" s="405"/>
    </row>
    <row r="185" spans="3:7" x14ac:dyDescent="0.25">
      <c r="C185" s="171"/>
      <c r="G185" s="405"/>
    </row>
    <row r="186" spans="3:7" x14ac:dyDescent="0.25">
      <c r="C186" s="171"/>
      <c r="G186" s="405"/>
    </row>
    <row r="187" spans="3:7" x14ac:dyDescent="0.25">
      <c r="C187" s="171"/>
      <c r="G187" s="405"/>
    </row>
    <row r="188" spans="3:7" x14ac:dyDescent="0.25">
      <c r="C188" s="171"/>
      <c r="G188" s="405"/>
    </row>
    <row r="189" spans="3:7" x14ac:dyDescent="0.25">
      <c r="C189" s="171"/>
      <c r="G189" s="405"/>
    </row>
    <row r="190" spans="3:7" x14ac:dyDescent="0.25">
      <c r="C190" s="171"/>
      <c r="G190" s="405"/>
    </row>
    <row r="191" spans="3:7" x14ac:dyDescent="0.25">
      <c r="C191" s="171"/>
      <c r="G191" s="405"/>
    </row>
    <row r="192" spans="3:7" x14ac:dyDescent="0.25">
      <c r="C192" s="171"/>
      <c r="G192" s="405"/>
    </row>
    <row r="193" spans="3:7" x14ac:dyDescent="0.25">
      <c r="C193" s="171"/>
      <c r="G193" s="405"/>
    </row>
    <row r="194" spans="3:7" x14ac:dyDescent="0.25">
      <c r="C194" s="171"/>
      <c r="G194" s="405"/>
    </row>
    <row r="195" spans="3:7" x14ac:dyDescent="0.25">
      <c r="C195" s="171"/>
      <c r="G195" s="405"/>
    </row>
    <row r="196" spans="3:7" x14ac:dyDescent="0.25">
      <c r="C196" s="171"/>
      <c r="G196" s="405"/>
    </row>
    <row r="197" spans="3:7" x14ac:dyDescent="0.25">
      <c r="C197" s="171"/>
      <c r="G197" s="405"/>
    </row>
    <row r="198" spans="3:7" x14ac:dyDescent="0.25">
      <c r="C198" s="171"/>
      <c r="G198" s="405"/>
    </row>
    <row r="199" spans="3:7" x14ac:dyDescent="0.25">
      <c r="C199" s="171"/>
      <c r="G199" s="405"/>
    </row>
    <row r="200" spans="3:7" x14ac:dyDescent="0.25">
      <c r="C200" s="171"/>
      <c r="G200" s="405"/>
    </row>
    <row r="201" spans="3:7" x14ac:dyDescent="0.25">
      <c r="C201" s="171"/>
    </row>
    <row r="202" spans="3:7" x14ac:dyDescent="0.25">
      <c r="C202" s="171"/>
    </row>
    <row r="203" spans="3:7" x14ac:dyDescent="0.25">
      <c r="C203" s="171"/>
    </row>
    <row r="204" spans="3:7" x14ac:dyDescent="0.25">
      <c r="C204" s="171"/>
    </row>
    <row r="205" spans="3:7" x14ac:dyDescent="0.25">
      <c r="C205" s="171"/>
    </row>
    <row r="206" spans="3:7" x14ac:dyDescent="0.25">
      <c r="C206" s="171"/>
    </row>
    <row r="207" spans="3:7" x14ac:dyDescent="0.25">
      <c r="C207" s="171"/>
    </row>
    <row r="208" spans="3:7" x14ac:dyDescent="0.25">
      <c r="C208" s="171"/>
    </row>
    <row r="209" spans="3:3" x14ac:dyDescent="0.25">
      <c r="C209" s="171"/>
    </row>
    <row r="210" spans="3:3" x14ac:dyDescent="0.25">
      <c r="C210" s="171"/>
    </row>
    <row r="211" spans="3:3" x14ac:dyDescent="0.25">
      <c r="C211" s="171"/>
    </row>
    <row r="212" spans="3:3" x14ac:dyDescent="0.25">
      <c r="C212" s="171"/>
    </row>
    <row r="213" spans="3:3" x14ac:dyDescent="0.25">
      <c r="C213" s="171"/>
    </row>
    <row r="214" spans="3:3" x14ac:dyDescent="0.25">
      <c r="C214" s="171"/>
    </row>
    <row r="215" spans="3:3" x14ac:dyDescent="0.25">
      <c r="C215" s="171"/>
    </row>
    <row r="216" spans="3:3" x14ac:dyDescent="0.25">
      <c r="C216" s="171"/>
    </row>
    <row r="217" spans="3:3" x14ac:dyDescent="0.25">
      <c r="C217" s="171"/>
    </row>
    <row r="218" spans="3:3" x14ac:dyDescent="0.25">
      <c r="C218" s="171"/>
    </row>
    <row r="219" spans="3:3" x14ac:dyDescent="0.25">
      <c r="C219" s="171"/>
    </row>
    <row r="220" spans="3:3" x14ac:dyDescent="0.25">
      <c r="C220" s="171"/>
    </row>
    <row r="221" spans="3:3" x14ac:dyDescent="0.25">
      <c r="C221" s="171"/>
    </row>
    <row r="222" spans="3:3" x14ac:dyDescent="0.25">
      <c r="C222" s="171"/>
    </row>
    <row r="223" spans="3:3" x14ac:dyDescent="0.25">
      <c r="C223" s="171"/>
    </row>
    <row r="224" spans="3:3" x14ac:dyDescent="0.25">
      <c r="C224" s="171"/>
    </row>
    <row r="225" spans="3:3" x14ac:dyDescent="0.25">
      <c r="C225" s="171"/>
    </row>
    <row r="226" spans="3:3" x14ac:dyDescent="0.25">
      <c r="C226" s="171"/>
    </row>
    <row r="227" spans="3:3" x14ac:dyDescent="0.25">
      <c r="C227" s="171"/>
    </row>
    <row r="228" spans="3:3" x14ac:dyDescent="0.25">
      <c r="C228" s="171"/>
    </row>
    <row r="229" spans="3:3" x14ac:dyDescent="0.25">
      <c r="C229" s="171"/>
    </row>
    <row r="230" spans="3:3" x14ac:dyDescent="0.25">
      <c r="C230" s="171"/>
    </row>
    <row r="231" spans="3:3" x14ac:dyDescent="0.25">
      <c r="C231" s="171"/>
    </row>
    <row r="232" spans="3:3" x14ac:dyDescent="0.25">
      <c r="C232" s="171"/>
    </row>
    <row r="233" spans="3:3" x14ac:dyDescent="0.25">
      <c r="C233" s="171"/>
    </row>
    <row r="234" spans="3:3" x14ac:dyDescent="0.25">
      <c r="C234" s="171"/>
    </row>
    <row r="235" spans="3:3" x14ac:dyDescent="0.25">
      <c r="C235" s="171"/>
    </row>
    <row r="236" spans="3:3" x14ac:dyDescent="0.25">
      <c r="C236" s="171"/>
    </row>
    <row r="237" spans="3:3" x14ac:dyDescent="0.25">
      <c r="C237" s="171"/>
    </row>
    <row r="238" spans="3:3" x14ac:dyDescent="0.25">
      <c r="C238" s="171"/>
    </row>
    <row r="239" spans="3:3" x14ac:dyDescent="0.25">
      <c r="C239" s="171"/>
    </row>
    <row r="240" spans="3:3" x14ac:dyDescent="0.25">
      <c r="C240" s="171"/>
    </row>
    <row r="241" spans="3:3" x14ac:dyDescent="0.25">
      <c r="C241" s="171"/>
    </row>
    <row r="242" spans="3:3" x14ac:dyDescent="0.25">
      <c r="C242" s="171"/>
    </row>
    <row r="243" spans="3:3" x14ac:dyDescent="0.25">
      <c r="C243" s="171"/>
    </row>
    <row r="244" spans="3:3" x14ac:dyDescent="0.25">
      <c r="C244" s="171"/>
    </row>
    <row r="245" spans="3:3" x14ac:dyDescent="0.25">
      <c r="C245" s="171"/>
    </row>
    <row r="246" spans="3:3" x14ac:dyDescent="0.25">
      <c r="C246" s="171"/>
    </row>
    <row r="247" spans="3:3" x14ac:dyDescent="0.25">
      <c r="C247" s="171"/>
    </row>
    <row r="248" spans="3:3" x14ac:dyDescent="0.25">
      <c r="C248" s="171"/>
    </row>
    <row r="249" spans="3:3" x14ac:dyDescent="0.25">
      <c r="C249" s="171"/>
    </row>
    <row r="250" spans="3:3" x14ac:dyDescent="0.25">
      <c r="C250" s="171"/>
    </row>
    <row r="251" spans="3:3" x14ac:dyDescent="0.25">
      <c r="C251" s="171"/>
    </row>
    <row r="252" spans="3:3" x14ac:dyDescent="0.25">
      <c r="C252" s="171"/>
    </row>
    <row r="253" spans="3:3" x14ac:dyDescent="0.25">
      <c r="C253" s="171"/>
    </row>
    <row r="254" spans="3:3" x14ac:dyDescent="0.25">
      <c r="C254" s="171"/>
    </row>
    <row r="255" spans="3:3" x14ac:dyDescent="0.25">
      <c r="C255" s="171"/>
    </row>
    <row r="256" spans="3:3" x14ac:dyDescent="0.25">
      <c r="C256" s="171"/>
    </row>
    <row r="257" spans="3:7" x14ac:dyDescent="0.25">
      <c r="C257" s="171"/>
    </row>
    <row r="258" spans="3:7" x14ac:dyDescent="0.25">
      <c r="C258" s="171"/>
    </row>
    <row r="259" spans="3:7" x14ac:dyDescent="0.25">
      <c r="C259" s="171"/>
    </row>
    <row r="260" spans="3:7" x14ac:dyDescent="0.25">
      <c r="C260" s="171"/>
    </row>
    <row r="261" spans="3:7" x14ac:dyDescent="0.25">
      <c r="C261" s="171"/>
    </row>
    <row r="262" spans="3:7" x14ac:dyDescent="0.25">
      <c r="C262" s="171"/>
    </row>
    <row r="263" spans="3:7" x14ac:dyDescent="0.25">
      <c r="C263" s="171"/>
    </row>
    <row r="264" spans="3:7" x14ac:dyDescent="0.25"/>
    <row r="265" spans="3:7" x14ac:dyDescent="0.25"/>
    <row r="266" spans="3:7" x14ac:dyDescent="0.25"/>
    <row r="268" spans="3:7" hidden="1" x14ac:dyDescent="0.25">
      <c r="C268" s="171"/>
    </row>
    <row r="269" spans="3:7" hidden="1" x14ac:dyDescent="0.25">
      <c r="C269" s="171"/>
      <c r="G269" s="347"/>
    </row>
    <row r="270" spans="3:7" hidden="1" x14ac:dyDescent="0.25">
      <c r="C270" s="171"/>
      <c r="G270" s="347"/>
    </row>
    <row r="271" spans="3:7" hidden="1" x14ac:dyDescent="0.25">
      <c r="C271" s="171"/>
      <c r="G271" s="347"/>
    </row>
    <row r="272" spans="3:7" hidden="1" x14ac:dyDescent="0.25">
      <c r="C272" s="171"/>
      <c r="G272" s="347"/>
    </row>
    <row r="273" spans="3:7" hidden="1" x14ac:dyDescent="0.25">
      <c r="C273" s="171"/>
      <c r="G273" s="347"/>
    </row>
    <row r="274" spans="3:7" hidden="1" x14ac:dyDescent="0.25">
      <c r="C274" s="171"/>
      <c r="G274" s="347"/>
    </row>
    <row r="275" spans="3:7" hidden="1" x14ac:dyDescent="0.25">
      <c r="C275" s="171"/>
      <c r="G275" s="347"/>
    </row>
    <row r="276" spans="3:7" hidden="1" x14ac:dyDescent="0.25">
      <c r="C276" s="171"/>
      <c r="G276" s="347"/>
    </row>
    <row r="277" spans="3:7" hidden="1" x14ac:dyDescent="0.25">
      <c r="C277" s="171"/>
      <c r="G277" s="347"/>
    </row>
    <row r="278" spans="3:7" hidden="1" x14ac:dyDescent="0.25">
      <c r="C278" s="171"/>
      <c r="G278" s="347"/>
    </row>
    <row r="279" spans="3:7" hidden="1" x14ac:dyDescent="0.25">
      <c r="C279" s="171"/>
      <c r="G279" s="347"/>
    </row>
    <row r="280" spans="3:7" hidden="1" x14ac:dyDescent="0.25">
      <c r="C280" s="171"/>
      <c r="G280" s="347"/>
    </row>
    <row r="281" spans="3:7" hidden="1" x14ac:dyDescent="0.25">
      <c r="C281" s="171"/>
      <c r="G281" s="347"/>
    </row>
    <row r="282" spans="3:7" hidden="1" x14ac:dyDescent="0.25">
      <c r="C282" s="171"/>
      <c r="G282" s="347"/>
    </row>
    <row r="283" spans="3:7" hidden="1" x14ac:dyDescent="0.25">
      <c r="C283" s="171"/>
      <c r="G283" s="347"/>
    </row>
    <row r="284" spans="3:7" hidden="1" x14ac:dyDescent="0.25">
      <c r="G284" s="347"/>
    </row>
    <row r="285" spans="3:7" hidden="1" x14ac:dyDescent="0.25">
      <c r="G285" s="347"/>
    </row>
    <row r="286" spans="3:7" hidden="1" x14ac:dyDescent="0.25">
      <c r="G286" s="347"/>
    </row>
    <row r="287" spans="3:7" hidden="1" x14ac:dyDescent="0.25">
      <c r="G287" s="347"/>
    </row>
    <row r="288" spans="3:7" hidden="1" x14ac:dyDescent="0.25">
      <c r="G288" s="347"/>
    </row>
    <row r="289" spans="3:7" hidden="1" x14ac:dyDescent="0.25">
      <c r="G289" s="347"/>
    </row>
    <row r="290" spans="3:7" hidden="1" x14ac:dyDescent="0.25">
      <c r="G290" s="347"/>
    </row>
    <row r="291" spans="3:7" hidden="1" x14ac:dyDescent="0.25">
      <c r="G291" s="347"/>
    </row>
    <row r="292" spans="3:7" hidden="1" x14ac:dyDescent="0.25">
      <c r="G292" s="347"/>
    </row>
    <row r="293" spans="3:7" hidden="1" x14ac:dyDescent="0.25">
      <c r="G293" s="347"/>
    </row>
    <row r="294" spans="3:7" hidden="1" x14ac:dyDescent="0.25">
      <c r="G294" s="347"/>
    </row>
    <row r="295" spans="3:7" hidden="1" x14ac:dyDescent="0.25">
      <c r="G295" s="347"/>
    </row>
    <row r="296" spans="3:7" hidden="1" x14ac:dyDescent="0.25">
      <c r="G296" s="347"/>
    </row>
    <row r="297" spans="3:7" hidden="1" x14ac:dyDescent="0.25">
      <c r="G297" s="347"/>
    </row>
    <row r="298" spans="3:7" hidden="1" x14ac:dyDescent="0.25">
      <c r="G298" s="347"/>
    </row>
    <row r="299" spans="3:7" hidden="1" x14ac:dyDescent="0.25">
      <c r="C299" s="171"/>
      <c r="G299" s="347"/>
    </row>
    <row r="300" spans="3:7" hidden="1" x14ac:dyDescent="0.25">
      <c r="C300" s="171"/>
      <c r="G300" s="347"/>
    </row>
    <row r="301" spans="3:7" hidden="1" x14ac:dyDescent="0.25">
      <c r="G301" s="347"/>
    </row>
    <row r="302" spans="3:7" hidden="1" x14ac:dyDescent="0.25">
      <c r="G302" s="347"/>
    </row>
    <row r="303" spans="3:7" hidden="1" x14ac:dyDescent="0.25">
      <c r="G303" s="347"/>
    </row>
    <row r="304" spans="3:7" hidden="1" x14ac:dyDescent="0.25">
      <c r="G304" s="347"/>
    </row>
    <row r="305" spans="3:7" hidden="1" x14ac:dyDescent="0.25">
      <c r="G305" s="347"/>
    </row>
    <row r="306" spans="3:7" hidden="1" x14ac:dyDescent="0.25">
      <c r="G306" s="347"/>
    </row>
    <row r="307" spans="3:7" hidden="1" x14ac:dyDescent="0.25">
      <c r="G307" s="347"/>
    </row>
    <row r="308" spans="3:7" hidden="1" x14ac:dyDescent="0.25">
      <c r="G308" s="347"/>
    </row>
    <row r="309" spans="3:7" hidden="1" x14ac:dyDescent="0.25">
      <c r="G309" s="347"/>
    </row>
    <row r="310" spans="3:7" hidden="1" x14ac:dyDescent="0.25">
      <c r="G310" s="347"/>
    </row>
    <row r="311" spans="3:7" x14ac:dyDescent="0.25"/>
    <row r="312" spans="3:7" x14ac:dyDescent="0.25"/>
    <row r="313" spans="3:7" x14ac:dyDescent="0.25"/>
    <row r="314" spans="3:7" x14ac:dyDescent="0.25"/>
    <row r="316" spans="3:7" hidden="1" x14ac:dyDescent="0.25">
      <c r="C316" s="171"/>
    </row>
    <row r="317" spans="3:7" hidden="1" x14ac:dyDescent="0.25">
      <c r="C317" s="171"/>
    </row>
    <row r="318" spans="3:7" hidden="1" x14ac:dyDescent="0.25">
      <c r="C318" s="171"/>
    </row>
    <row r="319" spans="3:7" x14ac:dyDescent="0.25">
      <c r="C319" s="171"/>
    </row>
    <row r="320" spans="3:7" x14ac:dyDescent="0.25">
      <c r="C320" s="171"/>
    </row>
    <row r="321" spans="3:3" x14ac:dyDescent="0.25">
      <c r="C321" s="171"/>
    </row>
    <row r="322" spans="3:3" hidden="1" x14ac:dyDescent="0.25">
      <c r="C322" s="171"/>
    </row>
    <row r="323" spans="3:3" hidden="1" x14ac:dyDescent="0.25">
      <c r="C323" s="171"/>
    </row>
    <row r="324" spans="3:3" hidden="1" x14ac:dyDescent="0.25">
      <c r="C324" s="171"/>
    </row>
    <row r="325" spans="3:3" hidden="1" x14ac:dyDescent="0.25">
      <c r="C325" s="171"/>
    </row>
    <row r="326" spans="3:3" hidden="1" x14ac:dyDescent="0.25">
      <c r="C326" s="171"/>
    </row>
    <row r="327" spans="3:3" hidden="1" x14ac:dyDescent="0.25">
      <c r="C327" s="171"/>
    </row>
    <row r="328" spans="3:3" hidden="1" x14ac:dyDescent="0.25">
      <c r="C328" s="171"/>
    </row>
    <row r="329" spans="3:3" hidden="1" x14ac:dyDescent="0.25">
      <c r="C329" s="171"/>
    </row>
    <row r="330" spans="3:3" hidden="1" x14ac:dyDescent="0.25">
      <c r="C330" s="171"/>
    </row>
    <row r="331" spans="3:3" hidden="1" x14ac:dyDescent="0.25">
      <c r="C331" s="171"/>
    </row>
    <row r="332" spans="3:3" hidden="1" x14ac:dyDescent="0.25">
      <c r="C332" s="171"/>
    </row>
    <row r="333" spans="3:3" hidden="1" x14ac:dyDescent="0.25">
      <c r="C333" s="171"/>
    </row>
    <row r="334" spans="3:3" hidden="1" x14ac:dyDescent="0.25">
      <c r="C334" s="171"/>
    </row>
    <row r="335" spans="3:3" hidden="1" x14ac:dyDescent="0.25">
      <c r="C335" s="171"/>
    </row>
    <row r="336" spans="3:3" hidden="1" x14ac:dyDescent="0.25">
      <c r="C336" s="171"/>
    </row>
    <row r="337" spans="3:3" hidden="1" x14ac:dyDescent="0.25">
      <c r="C337" s="171"/>
    </row>
    <row r="338" spans="3:3" hidden="1" x14ac:dyDescent="0.25">
      <c r="C338" s="171"/>
    </row>
    <row r="339" spans="3:3" hidden="1" x14ac:dyDescent="0.25">
      <c r="C339" s="171"/>
    </row>
    <row r="340" spans="3:3" hidden="1" x14ac:dyDescent="0.25">
      <c r="C340" s="171"/>
    </row>
    <row r="341" spans="3:3" hidden="1" x14ac:dyDescent="0.25">
      <c r="C341" s="171"/>
    </row>
    <row r="342" spans="3:3" hidden="1" x14ac:dyDescent="0.25">
      <c r="C342" s="171"/>
    </row>
    <row r="343" spans="3:3" hidden="1" x14ac:dyDescent="0.25">
      <c r="C343" s="171"/>
    </row>
    <row r="344" spans="3:3" hidden="1" x14ac:dyDescent="0.25">
      <c r="C344" s="171"/>
    </row>
    <row r="345" spans="3:3" hidden="1" x14ac:dyDescent="0.25">
      <c r="C345" s="171"/>
    </row>
    <row r="346" spans="3:3" x14ac:dyDescent="0.25">
      <c r="C346" s="171"/>
    </row>
    <row r="347" spans="3:3" x14ac:dyDescent="0.25">
      <c r="C347" s="171"/>
    </row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6" spans="3:3" hidden="1" x14ac:dyDescent="0.25">
      <c r="C356" s="171"/>
    </row>
    <row r="357" spans="3:3" x14ac:dyDescent="0.25">
      <c r="C357" s="171"/>
    </row>
    <row r="358" spans="3:3" x14ac:dyDescent="0.25">
      <c r="C358" s="171"/>
    </row>
    <row r="359" spans="3:3" x14ac:dyDescent="0.25"/>
    <row r="360" spans="3:3" x14ac:dyDescent="0.25"/>
    <row r="361" spans="3:3" x14ac:dyDescent="0.25"/>
    <row r="362" spans="3:3" x14ac:dyDescent="0.25"/>
    <row r="364" spans="3:3" hidden="1" x14ac:dyDescent="0.25">
      <c r="C364" s="171"/>
    </row>
    <row r="365" spans="3:3" hidden="1" x14ac:dyDescent="0.25">
      <c r="C365" s="171"/>
    </row>
    <row r="366" spans="3:3" hidden="1" x14ac:dyDescent="0.25">
      <c r="C366" s="171"/>
    </row>
    <row r="367" spans="3:3" x14ac:dyDescent="0.25">
      <c r="C367" s="171"/>
    </row>
    <row r="368" spans="3:3" x14ac:dyDescent="0.25">
      <c r="C368" s="171"/>
    </row>
    <row r="369" spans="3:3" x14ac:dyDescent="0.25">
      <c r="C369" s="171"/>
    </row>
    <row r="370" spans="3:3" hidden="1" x14ac:dyDescent="0.25">
      <c r="C370" s="171"/>
    </row>
    <row r="371" spans="3:3" hidden="1" x14ac:dyDescent="0.25">
      <c r="C371" s="171"/>
    </row>
    <row r="372" spans="3:3" hidden="1" x14ac:dyDescent="0.25">
      <c r="C372" s="171"/>
    </row>
    <row r="373" spans="3:3" hidden="1" x14ac:dyDescent="0.25">
      <c r="C373" s="171"/>
    </row>
    <row r="374" spans="3:3" hidden="1" x14ac:dyDescent="0.25">
      <c r="C374" s="171"/>
    </row>
    <row r="375" spans="3:3" hidden="1" x14ac:dyDescent="0.25">
      <c r="C375" s="171"/>
    </row>
    <row r="376" spans="3:3" hidden="1" x14ac:dyDescent="0.25">
      <c r="C376" s="171"/>
    </row>
    <row r="377" spans="3:3" hidden="1" x14ac:dyDescent="0.25">
      <c r="C377" s="171"/>
    </row>
    <row r="378" spans="3:3" hidden="1" x14ac:dyDescent="0.25">
      <c r="C378" s="171"/>
    </row>
    <row r="379" spans="3:3" hidden="1" x14ac:dyDescent="0.25">
      <c r="C379" s="171"/>
    </row>
    <row r="380" spans="3:3" hidden="1" x14ac:dyDescent="0.25">
      <c r="C380" s="171"/>
    </row>
    <row r="381" spans="3:3" hidden="1" x14ac:dyDescent="0.25">
      <c r="C381" s="171"/>
    </row>
    <row r="382" spans="3:3" hidden="1" x14ac:dyDescent="0.25">
      <c r="C382" s="171"/>
    </row>
    <row r="383" spans="3:3" hidden="1" x14ac:dyDescent="0.25">
      <c r="C383" s="171"/>
    </row>
    <row r="384" spans="3:3" hidden="1" x14ac:dyDescent="0.25">
      <c r="C384" s="171"/>
    </row>
    <row r="385" spans="3:3" hidden="1" x14ac:dyDescent="0.25">
      <c r="C385" s="171"/>
    </row>
    <row r="386" spans="3:3" hidden="1" x14ac:dyDescent="0.25">
      <c r="C386" s="171"/>
    </row>
    <row r="387" spans="3:3" hidden="1" x14ac:dyDescent="0.25">
      <c r="C387" s="171"/>
    </row>
    <row r="388" spans="3:3" hidden="1" x14ac:dyDescent="0.25">
      <c r="C388" s="171"/>
    </row>
    <row r="389" spans="3:3" hidden="1" x14ac:dyDescent="0.25">
      <c r="C389" s="171"/>
    </row>
    <row r="390" spans="3:3" hidden="1" x14ac:dyDescent="0.25">
      <c r="C390" s="171"/>
    </row>
    <row r="391" spans="3:3" hidden="1" x14ac:dyDescent="0.25">
      <c r="C391" s="171"/>
    </row>
    <row r="392" spans="3:3" hidden="1" x14ac:dyDescent="0.25">
      <c r="C392" s="171"/>
    </row>
    <row r="393" spans="3:3" hidden="1" x14ac:dyDescent="0.25">
      <c r="C393" s="171"/>
    </row>
    <row r="394" spans="3:3" hidden="1" x14ac:dyDescent="0.25">
      <c r="C394" s="171"/>
    </row>
    <row r="395" spans="3:3" hidden="1" x14ac:dyDescent="0.25">
      <c r="C395" s="171"/>
    </row>
    <row r="396" spans="3:3" hidden="1" x14ac:dyDescent="0.25">
      <c r="C396" s="171"/>
    </row>
    <row r="397" spans="3:3" hidden="1" x14ac:dyDescent="0.25">
      <c r="C397" s="171"/>
    </row>
    <row r="398" spans="3:3" hidden="1" x14ac:dyDescent="0.25">
      <c r="C398" s="171"/>
    </row>
    <row r="399" spans="3:3" hidden="1" x14ac:dyDescent="0.25">
      <c r="C399" s="171"/>
    </row>
    <row r="400" spans="3:3" hidden="1" x14ac:dyDescent="0.25">
      <c r="C400" s="171"/>
    </row>
    <row r="401" spans="3:3" hidden="1" x14ac:dyDescent="0.25">
      <c r="C401" s="171"/>
    </row>
    <row r="402" spans="3:3" hidden="1" x14ac:dyDescent="0.25">
      <c r="C402" s="171"/>
    </row>
    <row r="403" spans="3:3" hidden="1" x14ac:dyDescent="0.25">
      <c r="C403" s="171"/>
    </row>
    <row r="404" spans="3:3" hidden="1" x14ac:dyDescent="0.25">
      <c r="C404" s="171"/>
    </row>
    <row r="405" spans="3:3" hidden="1" x14ac:dyDescent="0.25">
      <c r="C405" s="171"/>
    </row>
    <row r="406" spans="3:3" hidden="1" x14ac:dyDescent="0.25">
      <c r="C406" s="171"/>
    </row>
    <row r="407" spans="3:3" hidden="1" x14ac:dyDescent="0.25">
      <c r="C407" s="171"/>
    </row>
    <row r="408" spans="3:3" hidden="1" x14ac:dyDescent="0.25">
      <c r="C408" s="171"/>
    </row>
    <row r="409" spans="3:3" hidden="1" x14ac:dyDescent="0.25">
      <c r="C409" s="171"/>
    </row>
    <row r="410" spans="3:3" hidden="1" x14ac:dyDescent="0.25">
      <c r="C410" s="171"/>
    </row>
    <row r="411" spans="3:3" hidden="1" x14ac:dyDescent="0.25">
      <c r="C411" s="171"/>
    </row>
    <row r="412" spans="3:3" hidden="1" x14ac:dyDescent="0.25">
      <c r="C412" s="171"/>
    </row>
    <row r="413" spans="3:3" hidden="1" x14ac:dyDescent="0.25">
      <c r="C413" s="171"/>
    </row>
    <row r="414" spans="3:3" hidden="1" x14ac:dyDescent="0.25">
      <c r="C414" s="171"/>
    </row>
    <row r="415" spans="3:3" hidden="1" x14ac:dyDescent="0.25">
      <c r="C415" s="171"/>
    </row>
    <row r="416" spans="3:3" hidden="1" x14ac:dyDescent="0.25">
      <c r="C416" s="171"/>
    </row>
    <row r="417" spans="3:3" hidden="1" x14ac:dyDescent="0.25">
      <c r="C417" s="171"/>
    </row>
    <row r="418" spans="3:3" hidden="1" x14ac:dyDescent="0.25">
      <c r="C418" s="171"/>
    </row>
    <row r="419" spans="3:3" hidden="1" x14ac:dyDescent="0.25">
      <c r="C419" s="171"/>
    </row>
    <row r="420" spans="3:3" hidden="1" x14ac:dyDescent="0.25">
      <c r="C420" s="171"/>
    </row>
    <row r="421" spans="3:3" hidden="1" x14ac:dyDescent="0.25">
      <c r="C421" s="171"/>
    </row>
    <row r="422" spans="3:3" hidden="1" x14ac:dyDescent="0.25">
      <c r="C422" s="171"/>
    </row>
    <row r="423" spans="3:3" hidden="1" x14ac:dyDescent="0.25">
      <c r="C423" s="171"/>
    </row>
    <row r="424" spans="3:3" hidden="1" x14ac:dyDescent="0.25">
      <c r="C424" s="171"/>
    </row>
    <row r="425" spans="3:3" hidden="1" x14ac:dyDescent="0.25">
      <c r="C425" s="171"/>
    </row>
    <row r="426" spans="3:3" hidden="1" x14ac:dyDescent="0.25">
      <c r="C426" s="171"/>
    </row>
    <row r="427" spans="3:3" hidden="1" x14ac:dyDescent="0.25">
      <c r="C427" s="171"/>
    </row>
    <row r="428" spans="3:3" hidden="1" x14ac:dyDescent="0.25">
      <c r="C428" s="171"/>
    </row>
    <row r="429" spans="3:3" hidden="1" x14ac:dyDescent="0.25">
      <c r="C429" s="171"/>
    </row>
    <row r="430" spans="3:3" hidden="1" x14ac:dyDescent="0.25">
      <c r="C430" s="171"/>
    </row>
    <row r="431" spans="3:3" hidden="1" x14ac:dyDescent="0.25">
      <c r="C431" s="171"/>
    </row>
    <row r="432" spans="3:3" hidden="1" x14ac:dyDescent="0.25">
      <c r="C432" s="171"/>
    </row>
    <row r="433" spans="3:3" hidden="1" x14ac:dyDescent="0.25">
      <c r="C433" s="171"/>
    </row>
    <row r="434" spans="3:3" hidden="1" x14ac:dyDescent="0.25">
      <c r="C434" s="171"/>
    </row>
    <row r="435" spans="3:3" hidden="1" x14ac:dyDescent="0.25">
      <c r="C435" s="171"/>
    </row>
    <row r="436" spans="3:3" hidden="1" x14ac:dyDescent="0.25">
      <c r="C436" s="171"/>
    </row>
    <row r="437" spans="3:3" hidden="1" x14ac:dyDescent="0.25">
      <c r="C437" s="171"/>
    </row>
    <row r="438" spans="3:3" hidden="1" x14ac:dyDescent="0.25">
      <c r="C438" s="171"/>
    </row>
    <row r="439" spans="3:3" hidden="1" x14ac:dyDescent="0.25">
      <c r="C439" s="171"/>
    </row>
    <row r="440" spans="3:3" hidden="1" x14ac:dyDescent="0.25">
      <c r="C440" s="171"/>
    </row>
    <row r="441" spans="3:3" hidden="1" x14ac:dyDescent="0.25">
      <c r="C441" s="171"/>
    </row>
    <row r="442" spans="3:3" hidden="1" x14ac:dyDescent="0.25">
      <c r="C442" s="171"/>
    </row>
    <row r="443" spans="3:3" hidden="1" x14ac:dyDescent="0.25">
      <c r="C443" s="171"/>
    </row>
    <row r="444" spans="3:3" hidden="1" x14ac:dyDescent="0.25">
      <c r="C444" s="171"/>
    </row>
    <row r="445" spans="3:3" hidden="1" x14ac:dyDescent="0.25">
      <c r="C445" s="171"/>
    </row>
    <row r="446" spans="3:3" hidden="1" x14ac:dyDescent="0.25">
      <c r="C446" s="171"/>
    </row>
    <row r="447" spans="3:3" hidden="1" x14ac:dyDescent="0.25">
      <c r="C447" s="171"/>
    </row>
    <row r="448" spans="3:3" hidden="1" x14ac:dyDescent="0.25">
      <c r="C448" s="171"/>
    </row>
    <row r="449" spans="3:3" hidden="1" x14ac:dyDescent="0.25">
      <c r="C449" s="171"/>
    </row>
    <row r="450" spans="3:3" hidden="1" x14ac:dyDescent="0.25">
      <c r="C450" s="171"/>
    </row>
    <row r="451" spans="3:3" hidden="1" x14ac:dyDescent="0.25">
      <c r="C451" s="171"/>
    </row>
    <row r="452" spans="3:3" hidden="1" x14ac:dyDescent="0.25">
      <c r="C452" s="171"/>
    </row>
    <row r="453" spans="3:3" hidden="1" x14ac:dyDescent="0.25">
      <c r="C453" s="171"/>
    </row>
    <row r="454" spans="3:3" hidden="1" x14ac:dyDescent="0.25">
      <c r="C454" s="171"/>
    </row>
    <row r="455" spans="3:3" hidden="1" x14ac:dyDescent="0.25">
      <c r="C455" s="171"/>
    </row>
    <row r="456" spans="3:3" hidden="1" x14ac:dyDescent="0.25">
      <c r="C456" s="171"/>
    </row>
    <row r="457" spans="3:3" hidden="1" x14ac:dyDescent="0.25">
      <c r="C457" s="171"/>
    </row>
    <row r="458" spans="3:3" hidden="1" x14ac:dyDescent="0.25">
      <c r="C458" s="171"/>
    </row>
    <row r="459" spans="3:3" hidden="1" x14ac:dyDescent="0.25">
      <c r="C459" s="171"/>
    </row>
    <row r="460" spans="3:3" hidden="1" x14ac:dyDescent="0.25">
      <c r="C460" s="171"/>
    </row>
    <row r="461" spans="3:3" hidden="1" x14ac:dyDescent="0.25">
      <c r="C461" s="171"/>
    </row>
    <row r="462" spans="3:3" hidden="1" x14ac:dyDescent="0.25">
      <c r="C462" s="171"/>
    </row>
    <row r="463" spans="3:3" hidden="1" x14ac:dyDescent="0.25">
      <c r="C463" s="171"/>
    </row>
    <row r="464" spans="3:3" hidden="1" x14ac:dyDescent="0.25">
      <c r="C464" s="171"/>
    </row>
    <row r="465" spans="3:3" hidden="1" x14ac:dyDescent="0.25">
      <c r="C465" s="171"/>
    </row>
    <row r="466" spans="3:3" hidden="1" x14ac:dyDescent="0.25">
      <c r="C466" s="171"/>
    </row>
    <row r="467" spans="3:3" hidden="1" x14ac:dyDescent="0.25">
      <c r="C467" s="171"/>
    </row>
    <row r="468" spans="3:3" hidden="1" x14ac:dyDescent="0.25">
      <c r="C468" s="171"/>
    </row>
    <row r="469" spans="3:3" hidden="1" x14ac:dyDescent="0.25">
      <c r="C469" s="171"/>
    </row>
    <row r="470" spans="3:3" hidden="1" x14ac:dyDescent="0.25">
      <c r="C470" s="171"/>
    </row>
    <row r="471" spans="3:3" hidden="1" x14ac:dyDescent="0.25">
      <c r="C471" s="171"/>
    </row>
    <row r="472" spans="3:3" hidden="1" x14ac:dyDescent="0.25">
      <c r="C472" s="171"/>
    </row>
    <row r="473" spans="3:3" hidden="1" x14ac:dyDescent="0.25">
      <c r="C473" s="171"/>
    </row>
    <row r="474" spans="3:3" hidden="1" x14ac:dyDescent="0.25">
      <c r="C474" s="171"/>
    </row>
    <row r="475" spans="3:3" hidden="1" x14ac:dyDescent="0.25">
      <c r="C475" s="171"/>
    </row>
    <row r="476" spans="3:3" hidden="1" x14ac:dyDescent="0.25">
      <c r="C476" s="171"/>
    </row>
    <row r="477" spans="3:3" hidden="1" x14ac:dyDescent="0.25">
      <c r="C477" s="171"/>
    </row>
    <row r="478" spans="3:3" hidden="1" x14ac:dyDescent="0.25">
      <c r="C478" s="171"/>
    </row>
    <row r="479" spans="3:3" hidden="1" x14ac:dyDescent="0.25">
      <c r="C479" s="171"/>
    </row>
    <row r="480" spans="3:3" hidden="1" x14ac:dyDescent="0.25">
      <c r="C480" s="171"/>
    </row>
    <row r="481" spans="3:3" hidden="1" x14ac:dyDescent="0.25">
      <c r="C481" s="171"/>
    </row>
    <row r="482" spans="3:3" hidden="1" x14ac:dyDescent="0.25">
      <c r="C482" s="171"/>
    </row>
    <row r="483" spans="3:3" hidden="1" x14ac:dyDescent="0.25">
      <c r="C483" s="171"/>
    </row>
    <row r="484" spans="3:3" hidden="1" x14ac:dyDescent="0.25">
      <c r="C484" s="171"/>
    </row>
    <row r="485" spans="3:3" hidden="1" x14ac:dyDescent="0.25">
      <c r="C485" s="171"/>
    </row>
    <row r="486" spans="3:3" hidden="1" x14ac:dyDescent="0.25">
      <c r="C486" s="171"/>
    </row>
    <row r="487" spans="3:3" hidden="1" x14ac:dyDescent="0.25">
      <c r="C487" s="171"/>
    </row>
    <row r="488" spans="3:3" hidden="1" x14ac:dyDescent="0.25">
      <c r="C488" s="171"/>
    </row>
    <row r="489" spans="3:3" hidden="1" x14ac:dyDescent="0.25">
      <c r="C489" s="171"/>
    </row>
    <row r="490" spans="3:3" hidden="1" x14ac:dyDescent="0.25">
      <c r="C490" s="171"/>
    </row>
    <row r="491" spans="3:3" hidden="1" x14ac:dyDescent="0.25">
      <c r="C491" s="171"/>
    </row>
    <row r="492" spans="3:3" hidden="1" x14ac:dyDescent="0.25">
      <c r="C492" s="171"/>
    </row>
    <row r="493" spans="3:3" hidden="1" x14ac:dyDescent="0.25">
      <c r="C493" s="171"/>
    </row>
    <row r="494" spans="3:3" hidden="1" x14ac:dyDescent="0.25">
      <c r="C494" s="171"/>
    </row>
    <row r="495" spans="3:3" hidden="1" x14ac:dyDescent="0.25">
      <c r="C495" s="171"/>
    </row>
    <row r="496" spans="3:3" hidden="1" x14ac:dyDescent="0.25">
      <c r="C496" s="171"/>
    </row>
    <row r="497" spans="3:3" hidden="1" x14ac:dyDescent="0.25">
      <c r="C497" s="171"/>
    </row>
    <row r="498" spans="3:3" hidden="1" x14ac:dyDescent="0.25">
      <c r="C498" s="171"/>
    </row>
    <row r="499" spans="3:3" hidden="1" x14ac:dyDescent="0.25">
      <c r="C499" s="171"/>
    </row>
    <row r="500" spans="3:3" hidden="1" x14ac:dyDescent="0.25">
      <c r="C500" s="171"/>
    </row>
    <row r="501" spans="3:3" hidden="1" x14ac:dyDescent="0.25">
      <c r="C501" s="171"/>
    </row>
    <row r="502" spans="3:3" hidden="1" x14ac:dyDescent="0.25">
      <c r="C502" s="171"/>
    </row>
    <row r="503" spans="3:3" hidden="1" x14ac:dyDescent="0.25">
      <c r="C503" s="171"/>
    </row>
    <row r="504" spans="3:3" hidden="1" x14ac:dyDescent="0.25">
      <c r="C504" s="171"/>
    </row>
    <row r="505" spans="3:3" hidden="1" x14ac:dyDescent="0.25">
      <c r="C505" s="171"/>
    </row>
    <row r="506" spans="3:3" hidden="1" x14ac:dyDescent="0.25">
      <c r="C506" s="171"/>
    </row>
    <row r="507" spans="3:3" hidden="1" x14ac:dyDescent="0.25">
      <c r="C507" s="171"/>
    </row>
    <row r="508" spans="3:3" hidden="1" x14ac:dyDescent="0.25">
      <c r="C508" s="171"/>
    </row>
    <row r="509" spans="3:3" hidden="1" x14ac:dyDescent="0.25">
      <c r="C509" s="171"/>
    </row>
    <row r="510" spans="3:3" hidden="1" x14ac:dyDescent="0.25">
      <c r="C510" s="171"/>
    </row>
    <row r="511" spans="3:3" hidden="1" x14ac:dyDescent="0.25">
      <c r="C511" s="171"/>
    </row>
    <row r="512" spans="3:3" hidden="1" x14ac:dyDescent="0.25">
      <c r="C512" s="171"/>
    </row>
    <row r="513" spans="3:3" hidden="1" x14ac:dyDescent="0.25">
      <c r="C513" s="171"/>
    </row>
    <row r="514" spans="3:3" hidden="1" x14ac:dyDescent="0.25">
      <c r="C514" s="171"/>
    </row>
    <row r="515" spans="3:3" hidden="1" x14ac:dyDescent="0.25">
      <c r="C515" s="171"/>
    </row>
    <row r="516" spans="3:3" hidden="1" x14ac:dyDescent="0.25">
      <c r="C516" s="171"/>
    </row>
    <row r="517" spans="3:3" hidden="1" x14ac:dyDescent="0.25">
      <c r="C517" s="171"/>
    </row>
    <row r="518" spans="3:3" hidden="1" x14ac:dyDescent="0.25">
      <c r="C518" s="171"/>
    </row>
    <row r="519" spans="3:3" hidden="1" x14ac:dyDescent="0.25">
      <c r="C519" s="171"/>
    </row>
    <row r="520" spans="3:3" hidden="1" x14ac:dyDescent="0.25">
      <c r="C520" s="171"/>
    </row>
    <row r="521" spans="3:3" hidden="1" x14ac:dyDescent="0.25">
      <c r="C521" s="171"/>
    </row>
    <row r="522" spans="3:3" hidden="1" x14ac:dyDescent="0.25">
      <c r="C522" s="171"/>
    </row>
    <row r="523" spans="3:3" hidden="1" x14ac:dyDescent="0.25">
      <c r="C523" s="171"/>
    </row>
    <row r="524" spans="3:3" hidden="1" x14ac:dyDescent="0.25">
      <c r="C524" s="171"/>
    </row>
    <row r="525" spans="3:3" hidden="1" x14ac:dyDescent="0.25">
      <c r="C525" s="171"/>
    </row>
    <row r="526" spans="3:3" hidden="1" x14ac:dyDescent="0.25">
      <c r="C526" s="171"/>
    </row>
    <row r="527" spans="3:3" hidden="1" x14ac:dyDescent="0.25">
      <c r="C527" s="171"/>
    </row>
    <row r="528" spans="3:3" hidden="1" x14ac:dyDescent="0.25">
      <c r="C528" s="171"/>
    </row>
    <row r="529" spans="3:3" hidden="1" x14ac:dyDescent="0.25">
      <c r="C529" s="171"/>
    </row>
    <row r="530" spans="3:3" hidden="1" x14ac:dyDescent="0.25">
      <c r="C530" s="171"/>
    </row>
    <row r="531" spans="3:3" hidden="1" x14ac:dyDescent="0.25">
      <c r="C531" s="171"/>
    </row>
    <row r="532" spans="3:3" hidden="1" x14ac:dyDescent="0.25">
      <c r="C532" s="171"/>
    </row>
    <row r="533" spans="3:3" hidden="1" x14ac:dyDescent="0.25">
      <c r="C533" s="171"/>
    </row>
    <row r="534" spans="3:3" hidden="1" x14ac:dyDescent="0.25">
      <c r="C534" s="171"/>
    </row>
    <row r="535" spans="3:3" hidden="1" x14ac:dyDescent="0.25">
      <c r="C535" s="171"/>
    </row>
    <row r="536" spans="3:3" hidden="1" x14ac:dyDescent="0.25">
      <c r="C536" s="171"/>
    </row>
    <row r="537" spans="3:3" hidden="1" x14ac:dyDescent="0.25">
      <c r="C537" s="171"/>
    </row>
    <row r="538" spans="3:3" hidden="1" x14ac:dyDescent="0.25">
      <c r="C538" s="171"/>
    </row>
    <row r="539" spans="3:3" hidden="1" x14ac:dyDescent="0.25">
      <c r="C539" s="171"/>
    </row>
    <row r="540" spans="3:3" hidden="1" x14ac:dyDescent="0.25">
      <c r="C540" s="171"/>
    </row>
    <row r="541" spans="3:3" hidden="1" x14ac:dyDescent="0.25">
      <c r="C541" s="171"/>
    </row>
    <row r="542" spans="3:3" hidden="1" x14ac:dyDescent="0.25">
      <c r="C542" s="171"/>
    </row>
    <row r="543" spans="3:3" hidden="1" x14ac:dyDescent="0.25">
      <c r="C543" s="171"/>
    </row>
    <row r="544" spans="3:3" hidden="1" x14ac:dyDescent="0.25">
      <c r="C544" s="171"/>
    </row>
    <row r="545" spans="3:3" hidden="1" x14ac:dyDescent="0.25">
      <c r="C545" s="171"/>
    </row>
    <row r="546" spans="3:3" hidden="1" x14ac:dyDescent="0.25">
      <c r="C546" s="171"/>
    </row>
    <row r="547" spans="3:3" hidden="1" x14ac:dyDescent="0.25">
      <c r="C547" s="171"/>
    </row>
    <row r="548" spans="3:3" hidden="1" x14ac:dyDescent="0.25">
      <c r="C548" s="171"/>
    </row>
    <row r="549" spans="3:3" hidden="1" x14ac:dyDescent="0.25">
      <c r="C549" s="171"/>
    </row>
    <row r="550" spans="3:3" hidden="1" x14ac:dyDescent="0.25">
      <c r="C550" s="171"/>
    </row>
    <row r="551" spans="3:3" hidden="1" x14ac:dyDescent="0.25">
      <c r="C551" s="171"/>
    </row>
    <row r="552" spans="3:3" hidden="1" x14ac:dyDescent="0.25">
      <c r="C552" s="171"/>
    </row>
    <row r="553" spans="3:3" hidden="1" x14ac:dyDescent="0.25">
      <c r="C553" s="171"/>
    </row>
    <row r="554" spans="3:3" hidden="1" x14ac:dyDescent="0.25">
      <c r="C554" s="171"/>
    </row>
    <row r="555" spans="3:3" hidden="1" x14ac:dyDescent="0.25">
      <c r="C555" s="171"/>
    </row>
    <row r="556" spans="3:3" hidden="1" x14ac:dyDescent="0.25">
      <c r="C556" s="171"/>
    </row>
    <row r="557" spans="3:3" hidden="1" x14ac:dyDescent="0.25">
      <c r="C557" s="171"/>
    </row>
    <row r="558" spans="3:3" hidden="1" x14ac:dyDescent="0.25">
      <c r="C558" s="171"/>
    </row>
    <row r="559" spans="3:3" hidden="1" x14ac:dyDescent="0.25">
      <c r="C559" s="171"/>
    </row>
    <row r="560" spans="3:3" hidden="1" x14ac:dyDescent="0.25">
      <c r="C560" s="171"/>
    </row>
    <row r="561" spans="3:3" hidden="1" x14ac:dyDescent="0.25">
      <c r="C561" s="171"/>
    </row>
    <row r="562" spans="3:3" hidden="1" x14ac:dyDescent="0.25">
      <c r="C562" s="171"/>
    </row>
    <row r="563" spans="3:3" hidden="1" x14ac:dyDescent="0.25">
      <c r="C563" s="171"/>
    </row>
    <row r="564" spans="3:3" hidden="1" x14ac:dyDescent="0.25">
      <c r="C564" s="171"/>
    </row>
    <row r="565" spans="3:3" hidden="1" x14ac:dyDescent="0.25">
      <c r="C565" s="171"/>
    </row>
    <row r="566" spans="3:3" hidden="1" x14ac:dyDescent="0.25">
      <c r="C566" s="171"/>
    </row>
    <row r="567" spans="3:3" hidden="1" x14ac:dyDescent="0.25">
      <c r="C567" s="171"/>
    </row>
    <row r="568" spans="3:3" hidden="1" x14ac:dyDescent="0.25">
      <c r="C568" s="171"/>
    </row>
    <row r="569" spans="3:3" hidden="1" x14ac:dyDescent="0.25">
      <c r="C569" s="171"/>
    </row>
    <row r="570" spans="3:3" hidden="1" x14ac:dyDescent="0.25">
      <c r="C570" s="171"/>
    </row>
    <row r="571" spans="3:3" hidden="1" x14ac:dyDescent="0.25">
      <c r="C571" s="171"/>
    </row>
    <row r="572" spans="3:3" hidden="1" x14ac:dyDescent="0.25">
      <c r="C572" s="171"/>
    </row>
    <row r="573" spans="3:3" hidden="1" x14ac:dyDescent="0.25">
      <c r="C573" s="171"/>
    </row>
    <row r="574" spans="3:3" hidden="1" x14ac:dyDescent="0.25">
      <c r="C574" s="171"/>
    </row>
    <row r="575" spans="3:3" hidden="1" x14ac:dyDescent="0.25">
      <c r="C575" s="171"/>
    </row>
    <row r="576" spans="3:3" hidden="1" x14ac:dyDescent="0.25">
      <c r="C576" s="171"/>
    </row>
    <row r="577" spans="3:3" hidden="1" x14ac:dyDescent="0.25">
      <c r="C577" s="171"/>
    </row>
    <row r="578" spans="3:3" hidden="1" x14ac:dyDescent="0.25">
      <c r="C578" s="171"/>
    </row>
    <row r="579" spans="3:3" hidden="1" x14ac:dyDescent="0.25">
      <c r="C579" s="171"/>
    </row>
    <row r="580" spans="3:3" hidden="1" x14ac:dyDescent="0.25">
      <c r="C580" s="171"/>
    </row>
    <row r="581" spans="3:3" hidden="1" x14ac:dyDescent="0.25">
      <c r="C581" s="171"/>
    </row>
    <row r="582" spans="3:3" hidden="1" x14ac:dyDescent="0.25">
      <c r="C582" s="171"/>
    </row>
    <row r="583" spans="3:3" hidden="1" x14ac:dyDescent="0.25">
      <c r="C583" s="171"/>
    </row>
    <row r="584" spans="3:3" hidden="1" x14ac:dyDescent="0.25">
      <c r="C584" s="171"/>
    </row>
    <row r="585" spans="3:3" hidden="1" x14ac:dyDescent="0.25">
      <c r="C585" s="171"/>
    </row>
    <row r="586" spans="3:3" hidden="1" x14ac:dyDescent="0.25">
      <c r="C586" s="171"/>
    </row>
    <row r="587" spans="3:3" hidden="1" x14ac:dyDescent="0.25">
      <c r="C587" s="171"/>
    </row>
    <row r="588" spans="3:3" hidden="1" x14ac:dyDescent="0.25">
      <c r="C588" s="171"/>
    </row>
    <row r="589" spans="3:3" hidden="1" x14ac:dyDescent="0.25">
      <c r="C589" s="171"/>
    </row>
    <row r="590" spans="3:3" hidden="1" x14ac:dyDescent="0.25">
      <c r="C590" s="171"/>
    </row>
    <row r="591" spans="3:3" hidden="1" x14ac:dyDescent="0.25">
      <c r="C591" s="171"/>
    </row>
    <row r="592" spans="3:3" hidden="1" x14ac:dyDescent="0.25">
      <c r="C592" s="171"/>
    </row>
    <row r="593" spans="3:3" hidden="1" x14ac:dyDescent="0.25">
      <c r="C593" s="171"/>
    </row>
    <row r="594" spans="3:3" hidden="1" x14ac:dyDescent="0.25">
      <c r="C594" s="171"/>
    </row>
    <row r="595" spans="3:3" hidden="1" x14ac:dyDescent="0.25">
      <c r="C595" s="171"/>
    </row>
    <row r="596" spans="3:3" hidden="1" x14ac:dyDescent="0.25">
      <c r="C596" s="171"/>
    </row>
    <row r="597" spans="3:3" hidden="1" x14ac:dyDescent="0.25">
      <c r="C597" s="171"/>
    </row>
    <row r="598" spans="3:3" hidden="1" x14ac:dyDescent="0.25">
      <c r="C598" s="171"/>
    </row>
    <row r="599" spans="3:3" hidden="1" x14ac:dyDescent="0.25">
      <c r="C599" s="171"/>
    </row>
    <row r="600" spans="3:3" hidden="1" x14ac:dyDescent="0.25">
      <c r="C600" s="171"/>
    </row>
    <row r="601" spans="3:3" hidden="1" x14ac:dyDescent="0.25">
      <c r="C601" s="171"/>
    </row>
    <row r="602" spans="3:3" hidden="1" x14ac:dyDescent="0.25">
      <c r="C602" s="171"/>
    </row>
    <row r="603" spans="3:3" hidden="1" x14ac:dyDescent="0.25">
      <c r="C603" s="171"/>
    </row>
    <row r="604" spans="3:3" hidden="1" x14ac:dyDescent="0.25">
      <c r="C604" s="171"/>
    </row>
    <row r="605" spans="3:3" hidden="1" x14ac:dyDescent="0.25">
      <c r="C605" s="171"/>
    </row>
    <row r="606" spans="3:3" hidden="1" x14ac:dyDescent="0.25">
      <c r="C606" s="171"/>
    </row>
    <row r="607" spans="3:3" hidden="1" x14ac:dyDescent="0.25">
      <c r="C607" s="171"/>
    </row>
    <row r="608" spans="3:3" hidden="1" x14ac:dyDescent="0.25">
      <c r="C608" s="171"/>
    </row>
    <row r="609" spans="3:3" hidden="1" x14ac:dyDescent="0.25">
      <c r="C609" s="171"/>
    </row>
    <row r="610" spans="3:3" hidden="1" x14ac:dyDescent="0.25">
      <c r="C610" s="171"/>
    </row>
    <row r="611" spans="3:3" hidden="1" x14ac:dyDescent="0.25">
      <c r="C611" s="171"/>
    </row>
    <row r="612" spans="3:3" hidden="1" x14ac:dyDescent="0.25">
      <c r="C612" s="171"/>
    </row>
    <row r="613" spans="3:3" hidden="1" x14ac:dyDescent="0.25">
      <c r="C613" s="171"/>
    </row>
    <row r="614" spans="3:3" hidden="1" x14ac:dyDescent="0.25">
      <c r="C614" s="171"/>
    </row>
    <row r="615" spans="3:3" hidden="1" x14ac:dyDescent="0.25">
      <c r="C615" s="171"/>
    </row>
    <row r="616" spans="3:3" hidden="1" x14ac:dyDescent="0.25">
      <c r="C616" s="171"/>
    </row>
    <row r="617" spans="3:3" hidden="1" x14ac:dyDescent="0.25">
      <c r="C617" s="171"/>
    </row>
    <row r="618" spans="3:3" hidden="1" x14ac:dyDescent="0.25">
      <c r="C618" s="171"/>
    </row>
    <row r="619" spans="3:3" hidden="1" x14ac:dyDescent="0.25">
      <c r="C619" s="171"/>
    </row>
    <row r="620" spans="3:3" hidden="1" x14ac:dyDescent="0.25">
      <c r="C620" s="171"/>
    </row>
    <row r="621" spans="3:3" hidden="1" x14ac:dyDescent="0.25">
      <c r="C621" s="171"/>
    </row>
    <row r="622" spans="3:3" hidden="1" x14ac:dyDescent="0.25">
      <c r="C622" s="171"/>
    </row>
    <row r="623" spans="3:3" hidden="1" x14ac:dyDescent="0.25">
      <c r="C623" s="171"/>
    </row>
    <row r="624" spans="3:3" hidden="1" x14ac:dyDescent="0.25">
      <c r="C624" s="171"/>
    </row>
    <row r="625" spans="3:3" hidden="1" x14ac:dyDescent="0.25">
      <c r="C625" s="171"/>
    </row>
    <row r="626" spans="3:3" hidden="1" x14ac:dyDescent="0.25">
      <c r="C626" s="171"/>
    </row>
    <row r="627" spans="3:3" hidden="1" x14ac:dyDescent="0.25">
      <c r="C627" s="171"/>
    </row>
    <row r="628" spans="3:3" hidden="1" x14ac:dyDescent="0.25">
      <c r="C628" s="171"/>
    </row>
    <row r="629" spans="3:3" hidden="1" x14ac:dyDescent="0.25">
      <c r="C629" s="171"/>
    </row>
    <row r="630" spans="3:3" hidden="1" x14ac:dyDescent="0.25">
      <c r="C630" s="171"/>
    </row>
    <row r="631" spans="3:3" hidden="1" x14ac:dyDescent="0.25">
      <c r="C631" s="171"/>
    </row>
    <row r="632" spans="3:3" hidden="1" x14ac:dyDescent="0.25">
      <c r="C632" s="171"/>
    </row>
    <row r="633" spans="3:3" hidden="1" x14ac:dyDescent="0.25">
      <c r="C633" s="171"/>
    </row>
    <row r="634" spans="3:3" hidden="1" x14ac:dyDescent="0.25">
      <c r="C634" s="171"/>
    </row>
    <row r="635" spans="3:3" hidden="1" x14ac:dyDescent="0.25">
      <c r="C635" s="171"/>
    </row>
    <row r="636" spans="3:3" hidden="1" x14ac:dyDescent="0.25">
      <c r="C636" s="171"/>
    </row>
    <row r="637" spans="3:3" hidden="1" x14ac:dyDescent="0.25">
      <c r="C637" s="171"/>
    </row>
    <row r="638" spans="3:3" hidden="1" x14ac:dyDescent="0.25">
      <c r="C638" s="171"/>
    </row>
    <row r="639" spans="3:3" hidden="1" x14ac:dyDescent="0.25">
      <c r="C639" s="171"/>
    </row>
    <row r="640" spans="3:3" hidden="1" x14ac:dyDescent="0.25">
      <c r="C640" s="171"/>
    </row>
    <row r="641" spans="3:3" hidden="1" x14ac:dyDescent="0.25">
      <c r="C641" s="171"/>
    </row>
    <row r="642" spans="3:3" hidden="1" x14ac:dyDescent="0.25">
      <c r="C642" s="171"/>
    </row>
    <row r="643" spans="3:3" hidden="1" x14ac:dyDescent="0.25">
      <c r="C643" s="171"/>
    </row>
    <row r="644" spans="3:3" hidden="1" x14ac:dyDescent="0.25">
      <c r="C644" s="171"/>
    </row>
    <row r="645" spans="3:3" hidden="1" x14ac:dyDescent="0.25">
      <c r="C645" s="171"/>
    </row>
    <row r="646" spans="3:3" hidden="1" x14ac:dyDescent="0.25">
      <c r="C646" s="171"/>
    </row>
    <row r="647" spans="3:3" hidden="1" x14ac:dyDescent="0.25">
      <c r="C647" s="171"/>
    </row>
    <row r="648" spans="3:3" hidden="1" x14ac:dyDescent="0.25">
      <c r="C648" s="171"/>
    </row>
    <row r="649" spans="3:3" hidden="1" x14ac:dyDescent="0.25">
      <c r="C649" s="171"/>
    </row>
    <row r="650" spans="3:3" hidden="1" x14ac:dyDescent="0.25">
      <c r="C650" s="171"/>
    </row>
    <row r="651" spans="3:3" hidden="1" x14ac:dyDescent="0.25">
      <c r="C651" s="171"/>
    </row>
    <row r="652" spans="3:3" hidden="1" x14ac:dyDescent="0.25">
      <c r="C652" s="171"/>
    </row>
    <row r="653" spans="3:3" hidden="1" x14ac:dyDescent="0.25">
      <c r="C653" s="171"/>
    </row>
    <row r="654" spans="3:3" hidden="1" x14ac:dyDescent="0.25">
      <c r="C654" s="171"/>
    </row>
    <row r="655" spans="3:3" hidden="1" x14ac:dyDescent="0.25">
      <c r="C655" s="171"/>
    </row>
    <row r="656" spans="3:3" hidden="1" x14ac:dyDescent="0.25">
      <c r="C656" s="171"/>
    </row>
    <row r="657" spans="3:3" hidden="1" x14ac:dyDescent="0.25">
      <c r="C657" s="171"/>
    </row>
    <row r="658" spans="3:3" hidden="1" x14ac:dyDescent="0.25">
      <c r="C658" s="171"/>
    </row>
    <row r="659" spans="3:3" hidden="1" x14ac:dyDescent="0.25">
      <c r="C659" s="171"/>
    </row>
    <row r="660" spans="3:3" hidden="1" x14ac:dyDescent="0.25">
      <c r="C660" s="171"/>
    </row>
    <row r="661" spans="3:3" hidden="1" x14ac:dyDescent="0.25">
      <c r="C661" s="171"/>
    </row>
    <row r="662" spans="3:3" hidden="1" x14ac:dyDescent="0.25">
      <c r="C662" s="171"/>
    </row>
    <row r="663" spans="3:3" ht="15" hidden="1" customHeight="1" x14ac:dyDescent="0.25">
      <c r="C663" s="171"/>
    </row>
    <row r="664" spans="3:3" ht="15" hidden="1" customHeight="1" x14ac:dyDescent="0.25">
      <c r="C664" s="171"/>
    </row>
    <row r="665" spans="3:3" ht="15" hidden="1" customHeight="1" x14ac:dyDescent="0.25">
      <c r="C665" s="171"/>
    </row>
    <row r="666" spans="3:3" ht="15" hidden="1" customHeight="1" x14ac:dyDescent="0.25">
      <c r="C666" s="171"/>
    </row>
    <row r="667" spans="3:3" ht="15" hidden="1" customHeight="1" x14ac:dyDescent="0.25">
      <c r="C667" s="171"/>
    </row>
    <row r="668" spans="3:3" ht="15" hidden="1" customHeight="1" x14ac:dyDescent="0.25">
      <c r="C668" s="171"/>
    </row>
    <row r="669" spans="3:3" ht="15" hidden="1" customHeight="1" x14ac:dyDescent="0.25">
      <c r="C669" s="171"/>
    </row>
    <row r="670" spans="3:3" ht="15" hidden="1" customHeight="1" x14ac:dyDescent="0.25">
      <c r="C670" s="171"/>
    </row>
    <row r="671" spans="3:3" hidden="1" x14ac:dyDescent="0.25">
      <c r="C671" s="171"/>
    </row>
    <row r="672" spans="3:3" hidden="1" x14ac:dyDescent="0.25">
      <c r="C672" s="171"/>
    </row>
    <row r="673" spans="3:3" hidden="1" x14ac:dyDescent="0.25">
      <c r="C673" s="171"/>
    </row>
    <row r="674" spans="3:3" hidden="1" x14ac:dyDescent="0.25">
      <c r="C674" s="171"/>
    </row>
    <row r="675" spans="3:3" hidden="1" x14ac:dyDescent="0.25">
      <c r="C675" s="171"/>
    </row>
    <row r="676" spans="3:3" hidden="1" x14ac:dyDescent="0.25">
      <c r="C676" s="171"/>
    </row>
    <row r="677" spans="3:3" hidden="1" x14ac:dyDescent="0.25">
      <c r="C677" s="171"/>
    </row>
    <row r="678" spans="3:3" hidden="1" x14ac:dyDescent="0.25">
      <c r="C678" s="171"/>
    </row>
    <row r="679" spans="3:3" hidden="1" x14ac:dyDescent="0.25">
      <c r="C679" s="171"/>
    </row>
    <row r="680" spans="3:3" hidden="1" x14ac:dyDescent="0.25">
      <c r="C680" s="171"/>
    </row>
    <row r="681" spans="3:3" hidden="1" x14ac:dyDescent="0.25">
      <c r="C681" s="171"/>
    </row>
    <row r="682" spans="3:3" hidden="1" x14ac:dyDescent="0.25">
      <c r="C682" s="171"/>
    </row>
    <row r="683" spans="3:3" hidden="1" x14ac:dyDescent="0.25">
      <c r="C683" s="171"/>
    </row>
    <row r="684" spans="3:3" hidden="1" x14ac:dyDescent="0.25">
      <c r="C684" s="171"/>
    </row>
    <row r="685" spans="3:3" hidden="1" x14ac:dyDescent="0.25">
      <c r="C685" s="171"/>
    </row>
    <row r="686" spans="3:3" hidden="1" x14ac:dyDescent="0.25">
      <c r="C686" s="171"/>
    </row>
    <row r="687" spans="3:3" hidden="1" x14ac:dyDescent="0.25">
      <c r="C687" s="171"/>
    </row>
    <row r="688" spans="3:3" hidden="1" x14ac:dyDescent="0.25">
      <c r="C688" s="171"/>
    </row>
    <row r="689" spans="3:3" hidden="1" x14ac:dyDescent="0.25">
      <c r="C689" s="171"/>
    </row>
    <row r="690" spans="3:3" hidden="1" x14ac:dyDescent="0.25">
      <c r="C690" s="171"/>
    </row>
    <row r="691" spans="3:3" hidden="1" x14ac:dyDescent="0.25">
      <c r="C691" s="171"/>
    </row>
    <row r="692" spans="3:3" hidden="1" x14ac:dyDescent="0.25">
      <c r="C692" s="171"/>
    </row>
    <row r="693" spans="3:3" hidden="1" x14ac:dyDescent="0.25">
      <c r="C693" s="171"/>
    </row>
    <row r="694" spans="3:3" hidden="1" x14ac:dyDescent="0.25">
      <c r="C694" s="171"/>
    </row>
    <row r="695" spans="3:3" hidden="1" x14ac:dyDescent="0.25">
      <c r="C695" s="171"/>
    </row>
    <row r="696" spans="3:3" hidden="1" x14ac:dyDescent="0.25">
      <c r="C696" s="171"/>
    </row>
    <row r="697" spans="3:3" hidden="1" x14ac:dyDescent="0.25">
      <c r="C697" s="171"/>
    </row>
    <row r="698" spans="3:3" hidden="1" x14ac:dyDescent="0.25">
      <c r="C698" s="171"/>
    </row>
    <row r="699" spans="3:3" hidden="1" x14ac:dyDescent="0.25">
      <c r="C699" s="171"/>
    </row>
    <row r="700" spans="3:3" hidden="1" x14ac:dyDescent="0.25">
      <c r="C700" s="171"/>
    </row>
    <row r="701" spans="3:3" hidden="1" x14ac:dyDescent="0.25">
      <c r="C701" s="171"/>
    </row>
    <row r="702" spans="3:3" hidden="1" x14ac:dyDescent="0.25">
      <c r="C702" s="171"/>
    </row>
    <row r="703" spans="3:3" hidden="1" x14ac:dyDescent="0.25">
      <c r="C703" s="171"/>
    </row>
    <row r="704" spans="3:3" hidden="1" x14ac:dyDescent="0.25">
      <c r="C704" s="171"/>
    </row>
    <row r="705" spans="3:3" hidden="1" x14ac:dyDescent="0.25">
      <c r="C705" s="171"/>
    </row>
    <row r="706" spans="3:3" hidden="1" x14ac:dyDescent="0.25">
      <c r="C706" s="171"/>
    </row>
    <row r="707" spans="3:3" hidden="1" x14ac:dyDescent="0.25">
      <c r="C707" s="171"/>
    </row>
    <row r="708" spans="3:3" hidden="1" x14ac:dyDescent="0.25">
      <c r="C708" s="171"/>
    </row>
    <row r="709" spans="3:3" hidden="1" x14ac:dyDescent="0.25">
      <c r="C709" s="171"/>
    </row>
    <row r="710" spans="3:3" hidden="1" x14ac:dyDescent="0.25">
      <c r="C710" s="171"/>
    </row>
    <row r="711" spans="3:3" hidden="1" x14ac:dyDescent="0.25">
      <c r="C711" s="171"/>
    </row>
    <row r="712" spans="3:3" hidden="1" x14ac:dyDescent="0.25">
      <c r="C712" s="171"/>
    </row>
    <row r="713" spans="3:3" hidden="1" x14ac:dyDescent="0.25">
      <c r="C713" s="171"/>
    </row>
    <row r="714" spans="3:3" hidden="1" x14ac:dyDescent="0.25">
      <c r="C714" s="171"/>
    </row>
    <row r="715" spans="3:3" hidden="1" x14ac:dyDescent="0.25">
      <c r="C715" s="171"/>
    </row>
    <row r="716" spans="3:3" hidden="1" x14ac:dyDescent="0.25">
      <c r="C716" s="171"/>
    </row>
    <row r="717" spans="3:3" hidden="1" x14ac:dyDescent="0.25">
      <c r="C717" s="171"/>
    </row>
    <row r="718" spans="3:3" hidden="1" x14ac:dyDescent="0.25">
      <c r="C718" s="171"/>
    </row>
    <row r="719" spans="3:3" hidden="1" x14ac:dyDescent="0.25">
      <c r="C719" s="171"/>
    </row>
    <row r="720" spans="3:3" hidden="1" x14ac:dyDescent="0.25">
      <c r="C720" s="171"/>
    </row>
    <row r="721" spans="3:3" hidden="1" x14ac:dyDescent="0.25">
      <c r="C721" s="171"/>
    </row>
    <row r="722" spans="3:3" hidden="1" x14ac:dyDescent="0.25">
      <c r="C722" s="171"/>
    </row>
    <row r="723" spans="3:3" hidden="1" x14ac:dyDescent="0.25">
      <c r="C723" s="171"/>
    </row>
    <row r="724" spans="3:3" hidden="1" x14ac:dyDescent="0.25">
      <c r="C724" s="171"/>
    </row>
    <row r="725" spans="3:3" hidden="1" x14ac:dyDescent="0.25">
      <c r="C725" s="171"/>
    </row>
    <row r="726" spans="3:3" hidden="1" x14ac:dyDescent="0.25">
      <c r="C726" s="171"/>
    </row>
    <row r="727" spans="3:3" hidden="1" x14ac:dyDescent="0.25">
      <c r="C727" s="171"/>
    </row>
    <row r="728" spans="3:3" hidden="1" x14ac:dyDescent="0.25">
      <c r="C728" s="171"/>
    </row>
    <row r="729" spans="3:3" hidden="1" x14ac:dyDescent="0.25">
      <c r="C729" s="171"/>
    </row>
    <row r="730" spans="3:3" hidden="1" x14ac:dyDescent="0.25">
      <c r="C730" s="171"/>
    </row>
    <row r="731" spans="3:3" hidden="1" x14ac:dyDescent="0.25">
      <c r="C731" s="171"/>
    </row>
    <row r="732" spans="3:3" hidden="1" x14ac:dyDescent="0.25">
      <c r="C732" s="171"/>
    </row>
    <row r="733" spans="3:3" hidden="1" x14ac:dyDescent="0.25">
      <c r="C733" s="171"/>
    </row>
    <row r="734" spans="3:3" hidden="1" x14ac:dyDescent="0.25">
      <c r="C734" s="171"/>
    </row>
    <row r="735" spans="3:3" hidden="1" x14ac:dyDescent="0.25">
      <c r="C735" s="171"/>
    </row>
    <row r="736" spans="3:3" hidden="1" x14ac:dyDescent="0.25">
      <c r="C736" s="171"/>
    </row>
    <row r="737" spans="3:3" hidden="1" x14ac:dyDescent="0.25">
      <c r="C737" s="171"/>
    </row>
    <row r="738" spans="3:3" hidden="1" x14ac:dyDescent="0.25">
      <c r="C738" s="171"/>
    </row>
    <row r="739" spans="3:3" hidden="1" x14ac:dyDescent="0.25">
      <c r="C739" s="171"/>
    </row>
    <row r="740" spans="3:3" hidden="1" x14ac:dyDescent="0.25">
      <c r="C740" s="171"/>
    </row>
    <row r="741" spans="3:3" hidden="1" x14ac:dyDescent="0.25">
      <c r="C741" s="171"/>
    </row>
    <row r="742" spans="3:3" hidden="1" x14ac:dyDescent="0.25">
      <c r="C742" s="171"/>
    </row>
    <row r="743" spans="3:3" hidden="1" x14ac:dyDescent="0.25">
      <c r="C743" s="171"/>
    </row>
    <row r="744" spans="3:3" hidden="1" x14ac:dyDescent="0.25">
      <c r="C744" s="171"/>
    </row>
    <row r="745" spans="3:3" hidden="1" x14ac:dyDescent="0.25">
      <c r="C745" s="171"/>
    </row>
    <row r="746" spans="3:3" hidden="1" x14ac:dyDescent="0.25">
      <c r="C746" s="171"/>
    </row>
    <row r="747" spans="3:3" hidden="1" x14ac:dyDescent="0.25">
      <c r="C747" s="171"/>
    </row>
    <row r="748" spans="3:3" hidden="1" x14ac:dyDescent="0.25">
      <c r="C748" s="171"/>
    </row>
    <row r="749" spans="3:3" hidden="1" x14ac:dyDescent="0.25">
      <c r="C749" s="171"/>
    </row>
    <row r="750" spans="3:3" hidden="1" x14ac:dyDescent="0.25">
      <c r="C750" s="171"/>
    </row>
    <row r="751" spans="3:3" hidden="1" x14ac:dyDescent="0.25">
      <c r="C751" s="171"/>
    </row>
    <row r="752" spans="3:3" hidden="1" x14ac:dyDescent="0.25">
      <c r="C752" s="171"/>
    </row>
    <row r="753" spans="3:3" hidden="1" x14ac:dyDescent="0.25">
      <c r="C753" s="171"/>
    </row>
    <row r="754" spans="3:3" hidden="1" x14ac:dyDescent="0.25">
      <c r="C754" s="171"/>
    </row>
    <row r="755" spans="3:3" hidden="1" x14ac:dyDescent="0.25">
      <c r="C755" s="171"/>
    </row>
    <row r="756" spans="3:3" hidden="1" x14ac:dyDescent="0.25">
      <c r="C756" s="171"/>
    </row>
    <row r="757" spans="3:3" hidden="1" x14ac:dyDescent="0.25">
      <c r="C757" s="171"/>
    </row>
    <row r="758" spans="3:3" hidden="1" x14ac:dyDescent="0.25">
      <c r="C758" s="171"/>
    </row>
    <row r="759" spans="3:3" hidden="1" x14ac:dyDescent="0.25">
      <c r="C759" s="171"/>
    </row>
    <row r="760" spans="3:3" hidden="1" x14ac:dyDescent="0.25">
      <c r="C760" s="171"/>
    </row>
    <row r="761" spans="3:3" hidden="1" x14ac:dyDescent="0.25">
      <c r="C761" s="171"/>
    </row>
    <row r="762" spans="3:3" hidden="1" x14ac:dyDescent="0.25">
      <c r="C762" s="171"/>
    </row>
    <row r="763" spans="3:3" hidden="1" x14ac:dyDescent="0.25">
      <c r="C763" s="171"/>
    </row>
    <row r="764" spans="3:3" hidden="1" x14ac:dyDescent="0.25">
      <c r="C764" s="171"/>
    </row>
    <row r="765" spans="3:3" hidden="1" x14ac:dyDescent="0.25">
      <c r="C765" s="171"/>
    </row>
    <row r="766" spans="3:3" hidden="1" x14ac:dyDescent="0.25">
      <c r="C766" s="171"/>
    </row>
    <row r="767" spans="3:3" hidden="1" x14ac:dyDescent="0.25">
      <c r="C767" s="171"/>
    </row>
    <row r="768" spans="3:3" hidden="1" x14ac:dyDescent="0.25">
      <c r="C768" s="171"/>
    </row>
    <row r="769" spans="3:3" hidden="1" x14ac:dyDescent="0.25">
      <c r="C769" s="171"/>
    </row>
    <row r="770" spans="3:3" hidden="1" x14ac:dyDescent="0.25">
      <c r="C770" s="171"/>
    </row>
    <row r="771" spans="3:3" hidden="1" x14ac:dyDescent="0.25">
      <c r="C771" s="171"/>
    </row>
    <row r="772" spans="3:3" hidden="1" x14ac:dyDescent="0.25">
      <c r="C772" s="171"/>
    </row>
    <row r="773" spans="3:3" hidden="1" x14ac:dyDescent="0.25">
      <c r="C773" s="171"/>
    </row>
    <row r="774" spans="3:3" hidden="1" x14ac:dyDescent="0.25">
      <c r="C774" s="171"/>
    </row>
    <row r="775" spans="3:3" hidden="1" x14ac:dyDescent="0.25">
      <c r="C775" s="171"/>
    </row>
    <row r="776" spans="3:3" hidden="1" x14ac:dyDescent="0.25">
      <c r="C776" s="171"/>
    </row>
    <row r="777" spans="3:3" hidden="1" x14ac:dyDescent="0.25">
      <c r="C777" s="171"/>
    </row>
    <row r="778" spans="3:3" hidden="1" x14ac:dyDescent="0.25">
      <c r="C778" s="171"/>
    </row>
    <row r="779" spans="3:3" hidden="1" x14ac:dyDescent="0.25">
      <c r="C779" s="171"/>
    </row>
    <row r="780" spans="3:3" hidden="1" x14ac:dyDescent="0.25">
      <c r="C780" s="171"/>
    </row>
    <row r="781" spans="3:3" hidden="1" x14ac:dyDescent="0.25">
      <c r="C781" s="171"/>
    </row>
    <row r="782" spans="3:3" hidden="1" x14ac:dyDescent="0.25">
      <c r="C782" s="171"/>
    </row>
    <row r="783" spans="3:3" hidden="1" x14ac:dyDescent="0.25">
      <c r="C783" s="171"/>
    </row>
    <row r="784" spans="3:3" hidden="1" x14ac:dyDescent="0.25">
      <c r="C784" s="171"/>
    </row>
    <row r="785" spans="3:3" hidden="1" x14ac:dyDescent="0.25">
      <c r="C785" s="171"/>
    </row>
    <row r="786" spans="3:3" hidden="1" x14ac:dyDescent="0.25">
      <c r="C786" s="171"/>
    </row>
    <row r="787" spans="3:3" hidden="1" x14ac:dyDescent="0.25">
      <c r="C787" s="171"/>
    </row>
    <row r="788" spans="3:3" hidden="1" x14ac:dyDescent="0.25">
      <c r="C788" s="171"/>
    </row>
    <row r="789" spans="3:3" hidden="1" x14ac:dyDescent="0.25">
      <c r="C789" s="171"/>
    </row>
    <row r="790" spans="3:3" hidden="1" x14ac:dyDescent="0.25">
      <c r="C790" s="171"/>
    </row>
    <row r="791" spans="3:3" hidden="1" x14ac:dyDescent="0.25">
      <c r="C791" s="171"/>
    </row>
    <row r="792" spans="3:3" hidden="1" x14ac:dyDescent="0.25">
      <c r="C792" s="171"/>
    </row>
    <row r="793" spans="3:3" hidden="1" x14ac:dyDescent="0.25">
      <c r="C793" s="171"/>
    </row>
    <row r="794" spans="3:3" hidden="1" x14ac:dyDescent="0.25">
      <c r="C794" s="171"/>
    </row>
    <row r="795" spans="3:3" hidden="1" x14ac:dyDescent="0.25">
      <c r="C795" s="171"/>
    </row>
    <row r="796" spans="3:3" hidden="1" x14ac:dyDescent="0.25">
      <c r="C796" s="171"/>
    </row>
    <row r="797" spans="3:3" hidden="1" x14ac:dyDescent="0.25">
      <c r="C797" s="171"/>
    </row>
    <row r="798" spans="3:3" hidden="1" x14ac:dyDescent="0.25">
      <c r="C798" s="171"/>
    </row>
    <row r="799" spans="3:3" hidden="1" x14ac:dyDescent="0.25">
      <c r="C799" s="171"/>
    </row>
    <row r="800" spans="3:3" hidden="1" x14ac:dyDescent="0.25">
      <c r="C800" s="171"/>
    </row>
    <row r="801" spans="3:3" hidden="1" x14ac:dyDescent="0.25">
      <c r="C801" s="171"/>
    </row>
    <row r="802" spans="3:3" hidden="1" x14ac:dyDescent="0.25">
      <c r="C802" s="171"/>
    </row>
    <row r="803" spans="3:3" hidden="1" x14ac:dyDescent="0.25">
      <c r="C803" s="171"/>
    </row>
    <row r="804" spans="3:3" hidden="1" x14ac:dyDescent="0.25">
      <c r="C804" s="171"/>
    </row>
    <row r="805" spans="3:3" hidden="1" x14ac:dyDescent="0.25">
      <c r="C805" s="171"/>
    </row>
    <row r="806" spans="3:3" hidden="1" x14ac:dyDescent="0.25">
      <c r="C806" s="171"/>
    </row>
    <row r="807" spans="3:3" hidden="1" x14ac:dyDescent="0.25">
      <c r="C807" s="171"/>
    </row>
    <row r="808" spans="3:3" hidden="1" x14ac:dyDescent="0.25">
      <c r="C808" s="171"/>
    </row>
    <row r="809" spans="3:3" hidden="1" x14ac:dyDescent="0.25">
      <c r="C809" s="171"/>
    </row>
    <row r="810" spans="3:3" hidden="1" x14ac:dyDescent="0.25">
      <c r="C810" s="171"/>
    </row>
    <row r="811" spans="3:3" hidden="1" x14ac:dyDescent="0.25">
      <c r="C811" s="171"/>
    </row>
    <row r="812" spans="3:3" hidden="1" x14ac:dyDescent="0.25">
      <c r="C812" s="171"/>
    </row>
    <row r="813" spans="3:3" hidden="1" x14ac:dyDescent="0.25">
      <c r="C813" s="171"/>
    </row>
    <row r="814" spans="3:3" hidden="1" x14ac:dyDescent="0.25">
      <c r="C814" s="171"/>
    </row>
    <row r="815" spans="3:3" hidden="1" x14ac:dyDescent="0.25">
      <c r="C815" s="171"/>
    </row>
    <row r="816" spans="3:3" hidden="1" x14ac:dyDescent="0.25">
      <c r="C816" s="171"/>
    </row>
    <row r="817" spans="3:3" hidden="1" x14ac:dyDescent="0.25">
      <c r="C817" s="171"/>
    </row>
    <row r="818" spans="3:3" hidden="1" x14ac:dyDescent="0.25">
      <c r="C818" s="171"/>
    </row>
    <row r="819" spans="3:3" hidden="1" x14ac:dyDescent="0.25">
      <c r="C819" s="171"/>
    </row>
    <row r="820" spans="3:3" hidden="1" x14ac:dyDescent="0.25">
      <c r="C820" s="171"/>
    </row>
    <row r="821" spans="3:3" hidden="1" x14ac:dyDescent="0.25">
      <c r="C821" s="171"/>
    </row>
    <row r="822" spans="3:3" hidden="1" x14ac:dyDescent="0.25">
      <c r="C822" s="171"/>
    </row>
    <row r="823" spans="3:3" hidden="1" x14ac:dyDescent="0.25">
      <c r="C823" s="171"/>
    </row>
    <row r="824" spans="3:3" hidden="1" x14ac:dyDescent="0.25">
      <c r="C824" s="171"/>
    </row>
    <row r="825" spans="3:3" hidden="1" x14ac:dyDescent="0.25">
      <c r="C825" s="171"/>
    </row>
    <row r="826" spans="3:3" hidden="1" x14ac:dyDescent="0.25">
      <c r="C826" s="171"/>
    </row>
    <row r="827" spans="3:3" hidden="1" x14ac:dyDescent="0.25">
      <c r="C827" s="171"/>
    </row>
    <row r="828" spans="3:3" hidden="1" x14ac:dyDescent="0.25">
      <c r="C828" s="171"/>
    </row>
    <row r="829" spans="3:3" hidden="1" x14ac:dyDescent="0.25">
      <c r="C829" s="171"/>
    </row>
    <row r="830" spans="3:3" hidden="1" x14ac:dyDescent="0.25">
      <c r="C830" s="171"/>
    </row>
    <row r="831" spans="3:3" hidden="1" x14ac:dyDescent="0.25">
      <c r="C831" s="171"/>
    </row>
    <row r="832" spans="3:3" hidden="1" x14ac:dyDescent="0.25">
      <c r="C832" s="171"/>
    </row>
    <row r="833" spans="3:3" hidden="1" x14ac:dyDescent="0.25">
      <c r="C833" s="171"/>
    </row>
    <row r="834" spans="3:3" hidden="1" x14ac:dyDescent="0.25">
      <c r="C834" s="171"/>
    </row>
    <row r="835" spans="3:3" hidden="1" x14ac:dyDescent="0.25">
      <c r="C835" s="171"/>
    </row>
    <row r="836" spans="3:3" hidden="1" x14ac:dyDescent="0.25">
      <c r="C836" s="171"/>
    </row>
    <row r="837" spans="3:3" hidden="1" x14ac:dyDescent="0.25">
      <c r="C837" s="171"/>
    </row>
    <row r="838" spans="3:3" hidden="1" x14ac:dyDescent="0.25">
      <c r="C838" s="171"/>
    </row>
    <row r="839" spans="3:3" hidden="1" x14ac:dyDescent="0.25">
      <c r="C839" s="171"/>
    </row>
    <row r="840" spans="3:3" hidden="1" x14ac:dyDescent="0.25">
      <c r="C840" s="171"/>
    </row>
    <row r="841" spans="3:3" hidden="1" x14ac:dyDescent="0.25">
      <c r="C841" s="171"/>
    </row>
    <row r="842" spans="3:3" hidden="1" x14ac:dyDescent="0.25">
      <c r="C842" s="171"/>
    </row>
    <row r="843" spans="3:3" hidden="1" x14ac:dyDescent="0.25">
      <c r="C843" s="171"/>
    </row>
    <row r="844" spans="3:3" hidden="1" x14ac:dyDescent="0.25">
      <c r="C844" s="171"/>
    </row>
    <row r="845" spans="3:3" hidden="1" x14ac:dyDescent="0.25">
      <c r="C845" s="171"/>
    </row>
    <row r="846" spans="3:3" hidden="1" x14ac:dyDescent="0.25">
      <c r="C846" s="171"/>
    </row>
    <row r="847" spans="3:3" hidden="1" x14ac:dyDescent="0.25">
      <c r="C847" s="171"/>
    </row>
    <row r="848" spans="3:3" hidden="1" x14ac:dyDescent="0.25">
      <c r="C848" s="171"/>
    </row>
    <row r="849" spans="3:3" hidden="1" x14ac:dyDescent="0.25">
      <c r="C849" s="171"/>
    </row>
    <row r="850" spans="3:3" hidden="1" x14ac:dyDescent="0.25">
      <c r="C850" s="171"/>
    </row>
    <row r="851" spans="3:3" hidden="1" x14ac:dyDescent="0.25">
      <c r="C851" s="171"/>
    </row>
    <row r="852" spans="3:3" hidden="1" x14ac:dyDescent="0.25">
      <c r="C852" s="171"/>
    </row>
    <row r="853" spans="3:3" hidden="1" x14ac:dyDescent="0.25">
      <c r="C853" s="171"/>
    </row>
    <row r="854" spans="3:3" hidden="1" x14ac:dyDescent="0.25">
      <c r="C854" s="171"/>
    </row>
    <row r="855" spans="3:3" hidden="1" x14ac:dyDescent="0.25">
      <c r="C855" s="171"/>
    </row>
    <row r="856" spans="3:3" hidden="1" x14ac:dyDescent="0.25">
      <c r="C856" s="171"/>
    </row>
    <row r="857" spans="3:3" hidden="1" x14ac:dyDescent="0.25">
      <c r="C857" s="171"/>
    </row>
    <row r="858" spans="3:3" hidden="1" x14ac:dyDescent="0.25">
      <c r="C858" s="171"/>
    </row>
    <row r="859" spans="3:3" hidden="1" x14ac:dyDescent="0.25">
      <c r="C859" s="171"/>
    </row>
    <row r="860" spans="3:3" hidden="1" x14ac:dyDescent="0.25">
      <c r="C860" s="171"/>
    </row>
    <row r="861" spans="3:3" hidden="1" x14ac:dyDescent="0.25">
      <c r="C861" s="171"/>
    </row>
    <row r="862" spans="3:3" hidden="1" x14ac:dyDescent="0.25">
      <c r="C862" s="171"/>
    </row>
    <row r="863" spans="3:3" hidden="1" x14ac:dyDescent="0.25">
      <c r="C863" s="171"/>
    </row>
    <row r="864" spans="3:3" hidden="1" x14ac:dyDescent="0.25">
      <c r="C864" s="171"/>
    </row>
    <row r="865" spans="3:3" hidden="1" x14ac:dyDescent="0.25">
      <c r="C865" s="171"/>
    </row>
    <row r="866" spans="3:3" hidden="1" x14ac:dyDescent="0.25">
      <c r="C866" s="171"/>
    </row>
    <row r="867" spans="3:3" hidden="1" x14ac:dyDescent="0.25">
      <c r="C867" s="171"/>
    </row>
    <row r="868" spans="3:3" hidden="1" x14ac:dyDescent="0.25">
      <c r="C868" s="171"/>
    </row>
    <row r="869" spans="3:3" hidden="1" x14ac:dyDescent="0.25">
      <c r="C869" s="171"/>
    </row>
    <row r="870" spans="3:3" hidden="1" x14ac:dyDescent="0.25">
      <c r="C870" s="171"/>
    </row>
    <row r="871" spans="3:3" hidden="1" x14ac:dyDescent="0.25">
      <c r="C871" s="171"/>
    </row>
    <row r="872" spans="3:3" hidden="1" x14ac:dyDescent="0.25">
      <c r="C872" s="171"/>
    </row>
    <row r="873" spans="3:3" hidden="1" x14ac:dyDescent="0.25">
      <c r="C873" s="171"/>
    </row>
    <row r="874" spans="3:3" hidden="1" x14ac:dyDescent="0.25">
      <c r="C874" s="171"/>
    </row>
    <row r="875" spans="3:3" hidden="1" x14ac:dyDescent="0.25">
      <c r="C875" s="171"/>
    </row>
    <row r="876" spans="3:3" hidden="1" x14ac:dyDescent="0.25">
      <c r="C876" s="171"/>
    </row>
    <row r="877" spans="3:3" hidden="1" x14ac:dyDescent="0.25">
      <c r="C877" s="171"/>
    </row>
    <row r="878" spans="3:3" hidden="1" x14ac:dyDescent="0.25">
      <c r="C878" s="171"/>
    </row>
    <row r="879" spans="3:3" hidden="1" x14ac:dyDescent="0.25">
      <c r="C879" s="171"/>
    </row>
    <row r="880" spans="3:3" hidden="1" x14ac:dyDescent="0.25">
      <c r="C880" s="171"/>
    </row>
    <row r="881" spans="3:3" hidden="1" x14ac:dyDescent="0.25">
      <c r="C881" s="171"/>
    </row>
    <row r="882" spans="3:3" hidden="1" x14ac:dyDescent="0.25">
      <c r="C882" s="171"/>
    </row>
    <row r="883" spans="3:3" hidden="1" x14ac:dyDescent="0.25">
      <c r="C883" s="171"/>
    </row>
    <row r="884" spans="3:3" hidden="1" x14ac:dyDescent="0.25">
      <c r="C884" s="171"/>
    </row>
    <row r="885" spans="3:3" hidden="1" x14ac:dyDescent="0.25">
      <c r="C885" s="171"/>
    </row>
    <row r="886" spans="3:3" hidden="1" x14ac:dyDescent="0.25">
      <c r="C886" s="171"/>
    </row>
    <row r="887" spans="3:3" hidden="1" x14ac:dyDescent="0.25">
      <c r="C887" s="171"/>
    </row>
    <row r="888" spans="3:3" hidden="1" x14ac:dyDescent="0.25">
      <c r="C888" s="171"/>
    </row>
    <row r="889" spans="3:3" hidden="1" x14ac:dyDescent="0.25">
      <c r="C889" s="171"/>
    </row>
    <row r="890" spans="3:3" hidden="1" x14ac:dyDescent="0.25">
      <c r="C890" s="171"/>
    </row>
    <row r="891" spans="3:3" hidden="1" x14ac:dyDescent="0.25">
      <c r="C891" s="171"/>
    </row>
    <row r="892" spans="3:3" hidden="1" x14ac:dyDescent="0.25">
      <c r="C892" s="171"/>
    </row>
    <row r="893" spans="3:3" hidden="1" x14ac:dyDescent="0.25">
      <c r="C893" s="171"/>
    </row>
    <row r="894" spans="3:3" hidden="1" x14ac:dyDescent="0.25">
      <c r="C894" s="171"/>
    </row>
    <row r="895" spans="3:3" hidden="1" x14ac:dyDescent="0.25">
      <c r="C895" s="171"/>
    </row>
    <row r="896" spans="3:3" hidden="1" x14ac:dyDescent="0.25">
      <c r="C896" s="171"/>
    </row>
    <row r="897" spans="3:3" hidden="1" x14ac:dyDescent="0.25">
      <c r="C897" s="171"/>
    </row>
    <row r="898" spans="3:3" hidden="1" x14ac:dyDescent="0.25">
      <c r="C898" s="171"/>
    </row>
    <row r="899" spans="3:3" hidden="1" x14ac:dyDescent="0.25">
      <c r="C899" s="171"/>
    </row>
    <row r="900" spans="3:3" hidden="1" x14ac:dyDescent="0.25">
      <c r="C900" s="171"/>
    </row>
    <row r="901" spans="3:3" hidden="1" x14ac:dyDescent="0.25">
      <c r="C901" s="171"/>
    </row>
    <row r="902" spans="3:3" hidden="1" x14ac:dyDescent="0.25">
      <c r="C902" s="171"/>
    </row>
    <row r="903" spans="3:3" hidden="1" x14ac:dyDescent="0.25">
      <c r="C903" s="171"/>
    </row>
    <row r="904" spans="3:3" hidden="1" x14ac:dyDescent="0.25">
      <c r="C904" s="171"/>
    </row>
    <row r="905" spans="3:3" hidden="1" x14ac:dyDescent="0.25">
      <c r="C905" s="171"/>
    </row>
    <row r="906" spans="3:3" hidden="1" x14ac:dyDescent="0.25">
      <c r="C906" s="171"/>
    </row>
    <row r="907" spans="3:3" hidden="1" x14ac:dyDescent="0.25">
      <c r="C907" s="171"/>
    </row>
    <row r="908" spans="3:3" hidden="1" x14ac:dyDescent="0.25">
      <c r="C908" s="171"/>
    </row>
    <row r="909" spans="3:3" hidden="1" x14ac:dyDescent="0.25">
      <c r="C909" s="171"/>
    </row>
    <row r="910" spans="3:3" hidden="1" x14ac:dyDescent="0.25">
      <c r="C910" s="171"/>
    </row>
    <row r="911" spans="3:3" hidden="1" x14ac:dyDescent="0.25">
      <c r="C911" s="171"/>
    </row>
    <row r="912" spans="3:3" hidden="1" x14ac:dyDescent="0.25">
      <c r="C912" s="171"/>
    </row>
    <row r="913" spans="3:3" hidden="1" x14ac:dyDescent="0.25">
      <c r="C913" s="171"/>
    </row>
    <row r="914" spans="3:3" hidden="1" x14ac:dyDescent="0.25">
      <c r="C914" s="171"/>
    </row>
    <row r="915" spans="3:3" hidden="1" x14ac:dyDescent="0.25">
      <c r="C915" s="171"/>
    </row>
    <row r="916" spans="3:3" hidden="1" x14ac:dyDescent="0.25">
      <c r="C916" s="171"/>
    </row>
    <row r="917" spans="3:3" hidden="1" x14ac:dyDescent="0.25">
      <c r="C917" s="171"/>
    </row>
    <row r="918" spans="3:3" hidden="1" x14ac:dyDescent="0.25">
      <c r="C918" s="171"/>
    </row>
    <row r="919" spans="3:3" hidden="1" x14ac:dyDescent="0.25">
      <c r="C919" s="171"/>
    </row>
    <row r="920" spans="3:3" hidden="1" x14ac:dyDescent="0.25">
      <c r="C920" s="171"/>
    </row>
    <row r="921" spans="3:3" hidden="1" x14ac:dyDescent="0.25">
      <c r="C921" s="171"/>
    </row>
    <row r="922" spans="3:3" hidden="1" x14ac:dyDescent="0.25">
      <c r="C922" s="171"/>
    </row>
    <row r="923" spans="3:3" hidden="1" x14ac:dyDescent="0.25">
      <c r="C923" s="171"/>
    </row>
    <row r="924" spans="3:3" hidden="1" x14ac:dyDescent="0.25">
      <c r="C924" s="171"/>
    </row>
    <row r="925" spans="3:3" hidden="1" x14ac:dyDescent="0.25">
      <c r="C925" s="171"/>
    </row>
    <row r="926" spans="3:3" hidden="1" x14ac:dyDescent="0.25">
      <c r="C926" s="171"/>
    </row>
    <row r="927" spans="3:3" hidden="1" x14ac:dyDescent="0.25">
      <c r="C927" s="171"/>
    </row>
    <row r="928" spans="3:3" hidden="1" x14ac:dyDescent="0.25">
      <c r="C928" s="171"/>
    </row>
    <row r="929" spans="3:3" hidden="1" x14ac:dyDescent="0.25">
      <c r="C929" s="171"/>
    </row>
    <row r="930" spans="3:3" hidden="1" x14ac:dyDescent="0.25">
      <c r="C930" s="171"/>
    </row>
    <row r="931" spans="3:3" hidden="1" x14ac:dyDescent="0.25">
      <c r="C931" s="171"/>
    </row>
    <row r="932" spans="3:3" hidden="1" x14ac:dyDescent="0.25">
      <c r="C932" s="171"/>
    </row>
    <row r="933" spans="3:3" hidden="1" x14ac:dyDescent="0.25">
      <c r="C933" s="171"/>
    </row>
    <row r="934" spans="3:3" hidden="1" x14ac:dyDescent="0.25">
      <c r="C934" s="171"/>
    </row>
    <row r="935" spans="3:3" hidden="1" x14ac:dyDescent="0.25">
      <c r="C935" s="171"/>
    </row>
    <row r="936" spans="3:3" hidden="1" x14ac:dyDescent="0.25">
      <c r="C936" s="171"/>
    </row>
    <row r="937" spans="3:3" hidden="1" x14ac:dyDescent="0.25">
      <c r="C937" s="171"/>
    </row>
    <row r="938" spans="3:3" hidden="1" x14ac:dyDescent="0.25">
      <c r="C938" s="171"/>
    </row>
    <row r="939" spans="3:3" hidden="1" x14ac:dyDescent="0.25">
      <c r="C939" s="171"/>
    </row>
    <row r="940" spans="3:3" hidden="1" x14ac:dyDescent="0.25">
      <c r="C940" s="171"/>
    </row>
    <row r="941" spans="3:3" hidden="1" x14ac:dyDescent="0.25">
      <c r="C941" s="171"/>
    </row>
    <row r="942" spans="3:3" hidden="1" x14ac:dyDescent="0.25">
      <c r="C942" s="171"/>
    </row>
    <row r="943" spans="3:3" hidden="1" x14ac:dyDescent="0.25">
      <c r="C943" s="171"/>
    </row>
    <row r="944" spans="3:3" hidden="1" x14ac:dyDescent="0.25">
      <c r="C944" s="171"/>
    </row>
    <row r="945" spans="3:3" hidden="1" x14ac:dyDescent="0.25">
      <c r="C945" s="171"/>
    </row>
    <row r="946" spans="3:3" hidden="1" x14ac:dyDescent="0.25">
      <c r="C946" s="171"/>
    </row>
    <row r="947" spans="3:3" hidden="1" x14ac:dyDescent="0.25">
      <c r="C947" s="171"/>
    </row>
    <row r="948" spans="3:3" hidden="1" x14ac:dyDescent="0.25">
      <c r="C948" s="171"/>
    </row>
    <row r="949" spans="3:3" hidden="1" x14ac:dyDescent="0.25">
      <c r="C949" s="171"/>
    </row>
    <row r="950" spans="3:3" hidden="1" x14ac:dyDescent="0.25">
      <c r="C950" s="171"/>
    </row>
    <row r="951" spans="3:3" hidden="1" x14ac:dyDescent="0.25">
      <c r="C951" s="171"/>
    </row>
    <row r="952" spans="3:3" hidden="1" x14ac:dyDescent="0.25">
      <c r="C952" s="171"/>
    </row>
    <row r="953" spans="3:3" hidden="1" x14ac:dyDescent="0.25">
      <c r="C953" s="171"/>
    </row>
    <row r="954" spans="3:3" hidden="1" x14ac:dyDescent="0.25">
      <c r="C954" s="171"/>
    </row>
    <row r="955" spans="3:3" hidden="1" x14ac:dyDescent="0.25">
      <c r="C955" s="171"/>
    </row>
    <row r="956" spans="3:3" hidden="1" x14ac:dyDescent="0.25">
      <c r="C956" s="171"/>
    </row>
    <row r="957" spans="3:3" hidden="1" x14ac:dyDescent="0.25">
      <c r="C957" s="171"/>
    </row>
    <row r="958" spans="3:3" hidden="1" x14ac:dyDescent="0.25">
      <c r="C958" s="171"/>
    </row>
    <row r="959" spans="3:3" hidden="1" x14ac:dyDescent="0.25">
      <c r="C959" s="171"/>
    </row>
    <row r="960" spans="3:3" hidden="1" x14ac:dyDescent="0.25">
      <c r="C960" s="171"/>
    </row>
    <row r="961" spans="3:3" hidden="1" x14ac:dyDescent="0.25">
      <c r="C961" s="171"/>
    </row>
    <row r="962" spans="3:3" hidden="1" x14ac:dyDescent="0.25">
      <c r="C962" s="171"/>
    </row>
    <row r="963" spans="3:3" hidden="1" x14ac:dyDescent="0.25">
      <c r="C963" s="171"/>
    </row>
    <row r="964" spans="3:3" hidden="1" x14ac:dyDescent="0.25">
      <c r="C964" s="171"/>
    </row>
    <row r="965" spans="3:3" hidden="1" x14ac:dyDescent="0.25">
      <c r="C965" s="171"/>
    </row>
    <row r="966" spans="3:3" hidden="1" x14ac:dyDescent="0.25">
      <c r="C966" s="171"/>
    </row>
    <row r="967" spans="3:3" hidden="1" x14ac:dyDescent="0.25">
      <c r="C967" s="171"/>
    </row>
    <row r="968" spans="3:3" hidden="1" x14ac:dyDescent="0.25">
      <c r="C968" s="171"/>
    </row>
    <row r="969" spans="3:3" hidden="1" x14ac:dyDescent="0.25">
      <c r="C969" s="171"/>
    </row>
    <row r="970" spans="3:3" hidden="1" x14ac:dyDescent="0.25">
      <c r="C970" s="171"/>
    </row>
    <row r="971" spans="3:3" hidden="1" x14ac:dyDescent="0.25">
      <c r="C971" s="171"/>
    </row>
    <row r="972" spans="3:3" hidden="1" x14ac:dyDescent="0.25">
      <c r="C972" s="171"/>
    </row>
    <row r="973" spans="3:3" hidden="1" x14ac:dyDescent="0.25">
      <c r="C973" s="171"/>
    </row>
    <row r="974" spans="3:3" hidden="1" x14ac:dyDescent="0.25">
      <c r="C974" s="171"/>
    </row>
    <row r="975" spans="3:3" hidden="1" x14ac:dyDescent="0.25">
      <c r="C975" s="171"/>
    </row>
    <row r="976" spans="3:3" hidden="1" x14ac:dyDescent="0.25">
      <c r="C976" s="171"/>
    </row>
    <row r="977" spans="3:3" hidden="1" x14ac:dyDescent="0.25">
      <c r="C977" s="171"/>
    </row>
    <row r="978" spans="3:3" hidden="1" x14ac:dyDescent="0.25">
      <c r="C978" s="171"/>
    </row>
    <row r="979" spans="3:3" hidden="1" x14ac:dyDescent="0.25">
      <c r="C979" s="171"/>
    </row>
    <row r="980" spans="3:3" hidden="1" x14ac:dyDescent="0.25">
      <c r="C980" s="171"/>
    </row>
    <row r="981" spans="3:3" hidden="1" x14ac:dyDescent="0.25">
      <c r="C981" s="171"/>
    </row>
    <row r="982" spans="3:3" hidden="1" x14ac:dyDescent="0.25">
      <c r="C982" s="171"/>
    </row>
    <row r="983" spans="3:3" hidden="1" x14ac:dyDescent="0.25">
      <c r="C983" s="171"/>
    </row>
    <row r="984" spans="3:3" hidden="1" x14ac:dyDescent="0.25">
      <c r="C984" s="171"/>
    </row>
    <row r="985" spans="3:3" hidden="1" x14ac:dyDescent="0.25">
      <c r="C985" s="171"/>
    </row>
    <row r="986" spans="3:3" hidden="1" x14ac:dyDescent="0.25">
      <c r="C986" s="171"/>
    </row>
    <row r="987" spans="3:3" hidden="1" x14ac:dyDescent="0.25">
      <c r="C987" s="171"/>
    </row>
    <row r="988" spans="3:3" hidden="1" x14ac:dyDescent="0.25">
      <c r="C988" s="171"/>
    </row>
    <row r="989" spans="3:3" hidden="1" x14ac:dyDescent="0.25">
      <c r="C989" s="171"/>
    </row>
    <row r="990" spans="3:3" hidden="1" x14ac:dyDescent="0.25">
      <c r="C990" s="171"/>
    </row>
    <row r="991" spans="3:3" hidden="1" x14ac:dyDescent="0.25">
      <c r="C991" s="171"/>
    </row>
    <row r="992" spans="3:3" hidden="1" x14ac:dyDescent="0.25">
      <c r="C992" s="171"/>
    </row>
    <row r="993" spans="3:3" hidden="1" x14ac:dyDescent="0.25">
      <c r="C993" s="171"/>
    </row>
    <row r="994" spans="3:3" hidden="1" x14ac:dyDescent="0.25">
      <c r="C994" s="171"/>
    </row>
    <row r="995" spans="3:3" hidden="1" x14ac:dyDescent="0.25">
      <c r="C995" s="171"/>
    </row>
    <row r="996" spans="3:3" hidden="1" x14ac:dyDescent="0.25">
      <c r="C996" s="171"/>
    </row>
    <row r="997" spans="3:3" hidden="1" x14ac:dyDescent="0.25">
      <c r="C997" s="171"/>
    </row>
    <row r="998" spans="3:3" hidden="1" x14ac:dyDescent="0.25">
      <c r="C998" s="171"/>
    </row>
    <row r="999" spans="3:3" hidden="1" x14ac:dyDescent="0.25">
      <c r="C999" s="171"/>
    </row>
    <row r="1000" spans="3:3" hidden="1" x14ac:dyDescent="0.25">
      <c r="C1000" s="171"/>
    </row>
    <row r="1001" spans="3:3" hidden="1" x14ac:dyDescent="0.25">
      <c r="C1001" s="171"/>
    </row>
    <row r="1002" spans="3:3" hidden="1" x14ac:dyDescent="0.25">
      <c r="C1002" s="171"/>
    </row>
    <row r="1003" spans="3:3" hidden="1" x14ac:dyDescent="0.25">
      <c r="C1003" s="171"/>
    </row>
    <row r="1004" spans="3:3" hidden="1" x14ac:dyDescent="0.25">
      <c r="C1004" s="171"/>
    </row>
    <row r="1005" spans="3:3" hidden="1" x14ac:dyDescent="0.25">
      <c r="C1005" s="171"/>
    </row>
    <row r="1006" spans="3:3" hidden="1" x14ac:dyDescent="0.25">
      <c r="C1006" s="171"/>
    </row>
    <row r="1007" spans="3:3" hidden="1" x14ac:dyDescent="0.25">
      <c r="C1007" s="171"/>
    </row>
    <row r="1008" spans="3:3" hidden="1" x14ac:dyDescent="0.25">
      <c r="C1008" s="171"/>
    </row>
    <row r="1009" spans="3:3" hidden="1" x14ac:dyDescent="0.25">
      <c r="C1009" s="171"/>
    </row>
    <row r="1010" spans="3:3" hidden="1" x14ac:dyDescent="0.25">
      <c r="C1010" s="171"/>
    </row>
    <row r="1011" spans="3:3" hidden="1" x14ac:dyDescent="0.25">
      <c r="C1011" s="171"/>
    </row>
    <row r="1012" spans="3:3" hidden="1" x14ac:dyDescent="0.25">
      <c r="C1012" s="171"/>
    </row>
    <row r="1013" spans="3:3" hidden="1" x14ac:dyDescent="0.25">
      <c r="C1013" s="171"/>
    </row>
    <row r="1014" spans="3:3" hidden="1" x14ac:dyDescent="0.25">
      <c r="C1014" s="171"/>
    </row>
    <row r="1015" spans="3:3" hidden="1" x14ac:dyDescent="0.25">
      <c r="C1015" s="171"/>
    </row>
    <row r="1016" spans="3:3" hidden="1" x14ac:dyDescent="0.25">
      <c r="C1016" s="171"/>
    </row>
    <row r="1017" spans="3:3" hidden="1" x14ac:dyDescent="0.25">
      <c r="C1017" s="171"/>
    </row>
    <row r="1018" spans="3:3" hidden="1" x14ac:dyDescent="0.25">
      <c r="C1018" s="171"/>
    </row>
    <row r="1019" spans="3:3" hidden="1" x14ac:dyDescent="0.25">
      <c r="C1019" s="171"/>
    </row>
    <row r="1020" spans="3:3" hidden="1" x14ac:dyDescent="0.25">
      <c r="C1020" s="171"/>
    </row>
    <row r="1021" spans="3:3" hidden="1" x14ac:dyDescent="0.25">
      <c r="C1021" s="171"/>
    </row>
    <row r="1022" spans="3:3" hidden="1" x14ac:dyDescent="0.25">
      <c r="C1022" s="171"/>
    </row>
    <row r="1023" spans="3:3" hidden="1" x14ac:dyDescent="0.25">
      <c r="C1023" s="171"/>
    </row>
    <row r="1024" spans="3:3" hidden="1" x14ac:dyDescent="0.25">
      <c r="C1024" s="171"/>
    </row>
    <row r="1025" spans="3:3" hidden="1" x14ac:dyDescent="0.25">
      <c r="C1025" s="171"/>
    </row>
    <row r="1026" spans="3:3" hidden="1" x14ac:dyDescent="0.25">
      <c r="C1026" s="171"/>
    </row>
    <row r="1027" spans="3:3" hidden="1" x14ac:dyDescent="0.25">
      <c r="C1027" s="171"/>
    </row>
    <row r="1028" spans="3:3" hidden="1" x14ac:dyDescent="0.25">
      <c r="C1028" s="171"/>
    </row>
    <row r="1029" spans="3:3" hidden="1" x14ac:dyDescent="0.25">
      <c r="C1029" s="171"/>
    </row>
    <row r="1030" spans="3:3" hidden="1" x14ac:dyDescent="0.25">
      <c r="C1030" s="171"/>
    </row>
    <row r="1031" spans="3:3" hidden="1" x14ac:dyDescent="0.25">
      <c r="C1031" s="171"/>
    </row>
    <row r="1032" spans="3:3" hidden="1" x14ac:dyDescent="0.25">
      <c r="C1032" s="171"/>
    </row>
    <row r="1033" spans="3:3" hidden="1" x14ac:dyDescent="0.25">
      <c r="C1033" s="171"/>
    </row>
    <row r="1034" spans="3:3" hidden="1" x14ac:dyDescent="0.25">
      <c r="C1034" s="171"/>
    </row>
    <row r="1035" spans="3:3" hidden="1" x14ac:dyDescent="0.25">
      <c r="C1035" s="171"/>
    </row>
    <row r="1036" spans="3:3" hidden="1" x14ac:dyDescent="0.25">
      <c r="C1036" s="171"/>
    </row>
    <row r="1037" spans="3:3" hidden="1" x14ac:dyDescent="0.25">
      <c r="C1037" s="171"/>
    </row>
    <row r="1038" spans="3:3" hidden="1" x14ac:dyDescent="0.25">
      <c r="C1038" s="171"/>
    </row>
    <row r="1039" spans="3:3" hidden="1" x14ac:dyDescent="0.25">
      <c r="C1039" s="171"/>
    </row>
    <row r="1040" spans="3:3" hidden="1" x14ac:dyDescent="0.25">
      <c r="C1040" s="171"/>
    </row>
    <row r="1041" spans="3:3" hidden="1" x14ac:dyDescent="0.25">
      <c r="C1041" s="171"/>
    </row>
    <row r="1042" spans="3:3" hidden="1" x14ac:dyDescent="0.25">
      <c r="C1042" s="171"/>
    </row>
    <row r="1043" spans="3:3" hidden="1" x14ac:dyDescent="0.25">
      <c r="C1043" s="171"/>
    </row>
    <row r="1044" spans="3:3" hidden="1" x14ac:dyDescent="0.25">
      <c r="C1044" s="171"/>
    </row>
    <row r="1045" spans="3:3" hidden="1" x14ac:dyDescent="0.25">
      <c r="C1045" s="171"/>
    </row>
    <row r="1046" spans="3:3" hidden="1" x14ac:dyDescent="0.25">
      <c r="C1046" s="171"/>
    </row>
    <row r="1047" spans="3:3" hidden="1" x14ac:dyDescent="0.25">
      <c r="C1047" s="171"/>
    </row>
    <row r="1048" spans="3:3" hidden="1" x14ac:dyDescent="0.25">
      <c r="C1048" s="171"/>
    </row>
    <row r="1049" spans="3:3" hidden="1" x14ac:dyDescent="0.25">
      <c r="C1049" s="171"/>
    </row>
    <row r="1050" spans="3:3" hidden="1" x14ac:dyDescent="0.25">
      <c r="C1050" s="171"/>
    </row>
    <row r="1051" spans="3:3" hidden="1" x14ac:dyDescent="0.25">
      <c r="C1051" s="171"/>
    </row>
    <row r="1052" spans="3:3" hidden="1" x14ac:dyDescent="0.25">
      <c r="C1052" s="171"/>
    </row>
    <row r="1053" spans="3:3" hidden="1" x14ac:dyDescent="0.25">
      <c r="C1053" s="171"/>
    </row>
    <row r="1054" spans="3:3" hidden="1" x14ac:dyDescent="0.25">
      <c r="C1054" s="171"/>
    </row>
    <row r="1055" spans="3:3" hidden="1" x14ac:dyDescent="0.25">
      <c r="C1055" s="171"/>
    </row>
    <row r="1056" spans="3:3" hidden="1" x14ac:dyDescent="0.25">
      <c r="C1056" s="171"/>
    </row>
    <row r="1057" spans="3:3" hidden="1" x14ac:dyDescent="0.25">
      <c r="C1057" s="171"/>
    </row>
    <row r="1058" spans="3:3" hidden="1" x14ac:dyDescent="0.25">
      <c r="C1058" s="171"/>
    </row>
    <row r="1059" spans="3:3" hidden="1" x14ac:dyDescent="0.25">
      <c r="C1059" s="171"/>
    </row>
    <row r="1060" spans="3:3" hidden="1" x14ac:dyDescent="0.25">
      <c r="C1060" s="171"/>
    </row>
    <row r="1061" spans="3:3" hidden="1" x14ac:dyDescent="0.25">
      <c r="C1061" s="171"/>
    </row>
    <row r="1062" spans="3:3" hidden="1" x14ac:dyDescent="0.25">
      <c r="C1062" s="171"/>
    </row>
    <row r="1063" spans="3:3" hidden="1" x14ac:dyDescent="0.25">
      <c r="C1063" s="171"/>
    </row>
    <row r="1064" spans="3:3" hidden="1" x14ac:dyDescent="0.25">
      <c r="C1064" s="171"/>
    </row>
    <row r="1065" spans="3:3" hidden="1" x14ac:dyDescent="0.25">
      <c r="C1065" s="171"/>
    </row>
    <row r="1066" spans="3:3" hidden="1" x14ac:dyDescent="0.25">
      <c r="C1066" s="171"/>
    </row>
    <row r="1067" spans="3:3" hidden="1" x14ac:dyDescent="0.25">
      <c r="C1067" s="171"/>
    </row>
    <row r="1068" spans="3:3" hidden="1" x14ac:dyDescent="0.25">
      <c r="C1068" s="171"/>
    </row>
    <row r="1069" spans="3:3" hidden="1" x14ac:dyDescent="0.25">
      <c r="C1069" s="171"/>
    </row>
    <row r="1070" spans="3:3" hidden="1" x14ac:dyDescent="0.25">
      <c r="C1070" s="171"/>
    </row>
    <row r="1071" spans="3:3" hidden="1" x14ac:dyDescent="0.25">
      <c r="C1071" s="171"/>
    </row>
    <row r="1072" spans="3:3" hidden="1" x14ac:dyDescent="0.25">
      <c r="C1072" s="171"/>
    </row>
    <row r="1073" spans="3:3" hidden="1" x14ac:dyDescent="0.25">
      <c r="C1073" s="171"/>
    </row>
    <row r="1074" spans="3:3" hidden="1" x14ac:dyDescent="0.25">
      <c r="C1074" s="171"/>
    </row>
    <row r="1075" spans="3:3" hidden="1" x14ac:dyDescent="0.25">
      <c r="C1075" s="171"/>
    </row>
    <row r="1076" spans="3:3" hidden="1" x14ac:dyDescent="0.25">
      <c r="C1076" s="171"/>
    </row>
    <row r="1077" spans="3:3" hidden="1" x14ac:dyDescent="0.25">
      <c r="C1077" s="171"/>
    </row>
    <row r="1078" spans="3:3" hidden="1" x14ac:dyDescent="0.25">
      <c r="C1078" s="171"/>
    </row>
    <row r="1079" spans="3:3" hidden="1" x14ac:dyDescent="0.25">
      <c r="C1079" s="171"/>
    </row>
    <row r="1080" spans="3:3" hidden="1" x14ac:dyDescent="0.25">
      <c r="C1080" s="171"/>
    </row>
    <row r="1081" spans="3:3" hidden="1" x14ac:dyDescent="0.25">
      <c r="C1081" s="171"/>
    </row>
    <row r="1082" spans="3:3" hidden="1" x14ac:dyDescent="0.25">
      <c r="C1082" s="171"/>
    </row>
    <row r="1083" spans="3:3" hidden="1" x14ac:dyDescent="0.25">
      <c r="C1083" s="171"/>
    </row>
    <row r="1084" spans="3:3" hidden="1" x14ac:dyDescent="0.25">
      <c r="C1084" s="171"/>
    </row>
    <row r="1085" spans="3:3" hidden="1" x14ac:dyDescent="0.25">
      <c r="C1085" s="171"/>
    </row>
    <row r="1086" spans="3:3" hidden="1" x14ac:dyDescent="0.25">
      <c r="C1086" s="171"/>
    </row>
    <row r="1087" spans="3:3" hidden="1" x14ac:dyDescent="0.25">
      <c r="C1087" s="171"/>
    </row>
    <row r="1088" spans="3:3" hidden="1" x14ac:dyDescent="0.25">
      <c r="C1088" s="171"/>
    </row>
    <row r="1089" spans="3:3" hidden="1" x14ac:dyDescent="0.25">
      <c r="C1089" s="171"/>
    </row>
    <row r="1090" spans="3:3" hidden="1" x14ac:dyDescent="0.25">
      <c r="C1090" s="171"/>
    </row>
    <row r="1091" spans="3:3" hidden="1" x14ac:dyDescent="0.25">
      <c r="C1091" s="171"/>
    </row>
    <row r="1092" spans="3:3" hidden="1" x14ac:dyDescent="0.25">
      <c r="C1092" s="171"/>
    </row>
    <row r="1093" spans="3:3" hidden="1" x14ac:dyDescent="0.25">
      <c r="C1093" s="171"/>
    </row>
    <row r="1094" spans="3:3" hidden="1" x14ac:dyDescent="0.25">
      <c r="C1094" s="171"/>
    </row>
    <row r="1095" spans="3:3" hidden="1" x14ac:dyDescent="0.25">
      <c r="C1095" s="171"/>
    </row>
    <row r="1096" spans="3:3" hidden="1" x14ac:dyDescent="0.25">
      <c r="C1096" s="171"/>
    </row>
    <row r="1097" spans="3:3" hidden="1" x14ac:dyDescent="0.25">
      <c r="C1097" s="171"/>
    </row>
    <row r="1098" spans="3:3" hidden="1" x14ac:dyDescent="0.25">
      <c r="C1098" s="171"/>
    </row>
    <row r="1099" spans="3:3" hidden="1" x14ac:dyDescent="0.25">
      <c r="C1099" s="171"/>
    </row>
    <row r="1100" spans="3:3" hidden="1" x14ac:dyDescent="0.25">
      <c r="C1100" s="171"/>
    </row>
    <row r="1101" spans="3:3" hidden="1" x14ac:dyDescent="0.25">
      <c r="C1101" s="171"/>
    </row>
    <row r="1102" spans="3:3" hidden="1" x14ac:dyDescent="0.25">
      <c r="C1102" s="171"/>
    </row>
    <row r="1103" spans="3:3" hidden="1" x14ac:dyDescent="0.25">
      <c r="C1103" s="171"/>
    </row>
    <row r="1104" spans="3:3" hidden="1" x14ac:dyDescent="0.25">
      <c r="C1104" s="171"/>
    </row>
    <row r="1105" spans="3:3" hidden="1" x14ac:dyDescent="0.25">
      <c r="C1105" s="171"/>
    </row>
    <row r="1106" spans="3:3" hidden="1" x14ac:dyDescent="0.25">
      <c r="C1106" s="171"/>
    </row>
    <row r="1107" spans="3:3" hidden="1" x14ac:dyDescent="0.25">
      <c r="C1107" s="171"/>
    </row>
    <row r="1108" spans="3:3" hidden="1" x14ac:dyDescent="0.25">
      <c r="C1108" s="171"/>
    </row>
    <row r="1109" spans="3:3" hidden="1" x14ac:dyDescent="0.25">
      <c r="C1109" s="171"/>
    </row>
    <row r="1110" spans="3:3" hidden="1" x14ac:dyDescent="0.25">
      <c r="C1110" s="171"/>
    </row>
    <row r="1111" spans="3:3" hidden="1" x14ac:dyDescent="0.25">
      <c r="C1111" s="171"/>
    </row>
    <row r="1112" spans="3:3" hidden="1" x14ac:dyDescent="0.25">
      <c r="C1112" s="171"/>
    </row>
    <row r="1113" spans="3:3" hidden="1" x14ac:dyDescent="0.25">
      <c r="C1113" s="171"/>
    </row>
    <row r="1114" spans="3:3" hidden="1" x14ac:dyDescent="0.25">
      <c r="C1114" s="171"/>
    </row>
    <row r="1115" spans="3:3" hidden="1" x14ac:dyDescent="0.25">
      <c r="C1115" s="171"/>
    </row>
    <row r="1116" spans="3:3" hidden="1" x14ac:dyDescent="0.25">
      <c r="C1116" s="171"/>
    </row>
    <row r="1117" spans="3:3" hidden="1" x14ac:dyDescent="0.25">
      <c r="C1117" s="171"/>
    </row>
    <row r="1118" spans="3:3" hidden="1" x14ac:dyDescent="0.25">
      <c r="C1118" s="171"/>
    </row>
    <row r="1119" spans="3:3" hidden="1" x14ac:dyDescent="0.25">
      <c r="C1119" s="171"/>
    </row>
    <row r="1120" spans="3:3" hidden="1" x14ac:dyDescent="0.25">
      <c r="C1120" s="171"/>
    </row>
    <row r="1121" spans="3:3" hidden="1" x14ac:dyDescent="0.25">
      <c r="C1121" s="171"/>
    </row>
    <row r="1122" spans="3:3" hidden="1" x14ac:dyDescent="0.25">
      <c r="C1122" s="171"/>
    </row>
    <row r="1123" spans="3:3" hidden="1" x14ac:dyDescent="0.25">
      <c r="C1123" s="171"/>
    </row>
    <row r="1124" spans="3:3" hidden="1" x14ac:dyDescent="0.25">
      <c r="C1124" s="171"/>
    </row>
    <row r="1125" spans="3:3" hidden="1" x14ac:dyDescent="0.25">
      <c r="C1125" s="171"/>
    </row>
    <row r="1126" spans="3:3" hidden="1" x14ac:dyDescent="0.25">
      <c r="C1126" s="171"/>
    </row>
    <row r="1127" spans="3:3" hidden="1" x14ac:dyDescent="0.25">
      <c r="C1127" s="171"/>
    </row>
    <row r="1128" spans="3:3" hidden="1" x14ac:dyDescent="0.25">
      <c r="C1128" s="171"/>
    </row>
    <row r="1129" spans="3:3" hidden="1" x14ac:dyDescent="0.25">
      <c r="C1129" s="171"/>
    </row>
    <row r="1130" spans="3:3" hidden="1" x14ac:dyDescent="0.25">
      <c r="C1130" s="171"/>
    </row>
    <row r="1131" spans="3:3" hidden="1" x14ac:dyDescent="0.25">
      <c r="C1131" s="171"/>
    </row>
    <row r="1132" spans="3:3" hidden="1" x14ac:dyDescent="0.25">
      <c r="C1132" s="171"/>
    </row>
    <row r="1133" spans="3:3" hidden="1" x14ac:dyDescent="0.25">
      <c r="C1133" s="171"/>
    </row>
    <row r="1134" spans="3:3" hidden="1" x14ac:dyDescent="0.25">
      <c r="C1134" s="171"/>
    </row>
    <row r="1135" spans="3:3" hidden="1" x14ac:dyDescent="0.25">
      <c r="C1135" s="171"/>
    </row>
    <row r="1136" spans="3:3" hidden="1" x14ac:dyDescent="0.25">
      <c r="C1136" s="171"/>
    </row>
    <row r="1137" spans="3:3" hidden="1" x14ac:dyDescent="0.25">
      <c r="C1137" s="171"/>
    </row>
    <row r="1138" spans="3:3" hidden="1" x14ac:dyDescent="0.25">
      <c r="C1138" s="171"/>
    </row>
    <row r="1139" spans="3:3" hidden="1" x14ac:dyDescent="0.25">
      <c r="C1139" s="171"/>
    </row>
    <row r="1140" spans="3:3" hidden="1" x14ac:dyDescent="0.25">
      <c r="C1140" s="171"/>
    </row>
    <row r="1141" spans="3:3" hidden="1" x14ac:dyDescent="0.25">
      <c r="C1141" s="171"/>
    </row>
    <row r="1142" spans="3:3" hidden="1" x14ac:dyDescent="0.25">
      <c r="C1142" s="171"/>
    </row>
    <row r="1143" spans="3:3" hidden="1" x14ac:dyDescent="0.25">
      <c r="C1143" s="171"/>
    </row>
    <row r="1144" spans="3:3" hidden="1" x14ac:dyDescent="0.25">
      <c r="C1144" s="171"/>
    </row>
    <row r="1145" spans="3:3" hidden="1" x14ac:dyDescent="0.25">
      <c r="C1145" s="171"/>
    </row>
    <row r="1146" spans="3:3" hidden="1" x14ac:dyDescent="0.25">
      <c r="C1146" s="171"/>
    </row>
    <row r="1147" spans="3:3" hidden="1" x14ac:dyDescent="0.25">
      <c r="C1147" s="171"/>
    </row>
    <row r="1148" spans="3:3" hidden="1" x14ac:dyDescent="0.25">
      <c r="C1148" s="171"/>
    </row>
    <row r="1149" spans="3:3" hidden="1" x14ac:dyDescent="0.25">
      <c r="C1149" s="171"/>
    </row>
    <row r="1150" spans="3:3" hidden="1" x14ac:dyDescent="0.25">
      <c r="C1150" s="171"/>
    </row>
    <row r="1151" spans="3:3" hidden="1" x14ac:dyDescent="0.25">
      <c r="C1151" s="171"/>
    </row>
    <row r="1152" spans="3:3" hidden="1" x14ac:dyDescent="0.25">
      <c r="C1152" s="171"/>
    </row>
    <row r="1153" spans="3:3" hidden="1" x14ac:dyDescent="0.25">
      <c r="C1153" s="171"/>
    </row>
    <row r="1154" spans="3:3" hidden="1" x14ac:dyDescent="0.25">
      <c r="C1154" s="171"/>
    </row>
    <row r="1155" spans="3:3" hidden="1" x14ac:dyDescent="0.25">
      <c r="C1155" s="171"/>
    </row>
    <row r="1156" spans="3:3" hidden="1" x14ac:dyDescent="0.25">
      <c r="C1156" s="171"/>
    </row>
    <row r="1157" spans="3:3" hidden="1" x14ac:dyDescent="0.25">
      <c r="C1157" s="171"/>
    </row>
    <row r="1158" spans="3:3" hidden="1" x14ac:dyDescent="0.25">
      <c r="C1158" s="171"/>
    </row>
    <row r="1159" spans="3:3" hidden="1" x14ac:dyDescent="0.25">
      <c r="C1159" s="171"/>
    </row>
    <row r="1160" spans="3:3" hidden="1" x14ac:dyDescent="0.25">
      <c r="C1160" s="171"/>
    </row>
    <row r="1161" spans="3:3" hidden="1" x14ac:dyDescent="0.25">
      <c r="C1161" s="171"/>
    </row>
    <row r="1162" spans="3:3" hidden="1" x14ac:dyDescent="0.25">
      <c r="C1162" s="171"/>
    </row>
    <row r="1163" spans="3:3" hidden="1" x14ac:dyDescent="0.25">
      <c r="C1163" s="171"/>
    </row>
    <row r="1164" spans="3:3" hidden="1" x14ac:dyDescent="0.25">
      <c r="C1164" s="171"/>
    </row>
    <row r="1165" spans="3:3" hidden="1" x14ac:dyDescent="0.25">
      <c r="C1165" s="171"/>
    </row>
    <row r="1166" spans="3:3" hidden="1" x14ac:dyDescent="0.25">
      <c r="C1166" s="171"/>
    </row>
    <row r="1167" spans="3:3" hidden="1" x14ac:dyDescent="0.25">
      <c r="C1167" s="171"/>
    </row>
    <row r="1168" spans="3:3" hidden="1" x14ac:dyDescent="0.25">
      <c r="C1168" s="171"/>
    </row>
    <row r="1169" spans="3:3" hidden="1" x14ac:dyDescent="0.25">
      <c r="C1169" s="171"/>
    </row>
    <row r="1170" spans="3:3" hidden="1" x14ac:dyDescent="0.25">
      <c r="C1170" s="171"/>
    </row>
    <row r="1171" spans="3:3" hidden="1" x14ac:dyDescent="0.25">
      <c r="C1171" s="171"/>
    </row>
    <row r="1172" spans="3:3" hidden="1" x14ac:dyDescent="0.25">
      <c r="C1172" s="171"/>
    </row>
    <row r="1173" spans="3:3" hidden="1" x14ac:dyDescent="0.25">
      <c r="C1173" s="171"/>
    </row>
    <row r="1174" spans="3:3" hidden="1" x14ac:dyDescent="0.25">
      <c r="C1174" s="171"/>
    </row>
    <row r="1175" spans="3:3" hidden="1" x14ac:dyDescent="0.25">
      <c r="C1175" s="171"/>
    </row>
    <row r="1176" spans="3:3" hidden="1" x14ac:dyDescent="0.25">
      <c r="C1176" s="171"/>
    </row>
    <row r="1177" spans="3:3" hidden="1" x14ac:dyDescent="0.25">
      <c r="C1177" s="171"/>
    </row>
    <row r="1178" spans="3:3" hidden="1" x14ac:dyDescent="0.25">
      <c r="C1178" s="171"/>
    </row>
    <row r="1179" spans="3:3" hidden="1" x14ac:dyDescent="0.25">
      <c r="C1179" s="171"/>
    </row>
    <row r="1180" spans="3:3" hidden="1" x14ac:dyDescent="0.25">
      <c r="C1180" s="171"/>
    </row>
    <row r="1181" spans="3:3" hidden="1" x14ac:dyDescent="0.25">
      <c r="C1181" s="171"/>
    </row>
    <row r="1182" spans="3:3" hidden="1" x14ac:dyDescent="0.25">
      <c r="C1182" s="171"/>
    </row>
    <row r="1183" spans="3:3" hidden="1" x14ac:dyDescent="0.25">
      <c r="C1183" s="171"/>
    </row>
    <row r="1184" spans="3:3" hidden="1" x14ac:dyDescent="0.25">
      <c r="C1184" s="171"/>
    </row>
    <row r="1185" spans="3:3" hidden="1" x14ac:dyDescent="0.25">
      <c r="C1185" s="171"/>
    </row>
    <row r="1186" spans="3:3" hidden="1" x14ac:dyDescent="0.25">
      <c r="C1186" s="171"/>
    </row>
    <row r="1187" spans="3:3" hidden="1" x14ac:dyDescent="0.25">
      <c r="C1187" s="171"/>
    </row>
    <row r="1188" spans="3:3" hidden="1" x14ac:dyDescent="0.25">
      <c r="C1188" s="171"/>
    </row>
    <row r="1189" spans="3:3" hidden="1" x14ac:dyDescent="0.25">
      <c r="C1189" s="171"/>
    </row>
    <row r="1190" spans="3:3" hidden="1" x14ac:dyDescent="0.25">
      <c r="C1190" s="171"/>
    </row>
    <row r="1191" spans="3:3" hidden="1" x14ac:dyDescent="0.25">
      <c r="C1191" s="171"/>
    </row>
    <row r="1192" spans="3:3" hidden="1" x14ac:dyDescent="0.25">
      <c r="C1192" s="171"/>
    </row>
    <row r="1193" spans="3:3" hidden="1" x14ac:dyDescent="0.25">
      <c r="C1193" s="171"/>
    </row>
    <row r="1194" spans="3:3" hidden="1" x14ac:dyDescent="0.25">
      <c r="C1194" s="171"/>
    </row>
    <row r="1195" spans="3:3" hidden="1" x14ac:dyDescent="0.25">
      <c r="C1195" s="171"/>
    </row>
    <row r="1196" spans="3:3" hidden="1" x14ac:dyDescent="0.25">
      <c r="C1196" s="171"/>
    </row>
    <row r="1197" spans="3:3" hidden="1" x14ac:dyDescent="0.25">
      <c r="C1197" s="171"/>
    </row>
    <row r="1198" spans="3:3" hidden="1" x14ac:dyDescent="0.25">
      <c r="C1198" s="171"/>
    </row>
    <row r="1199" spans="3:3" hidden="1" x14ac:dyDescent="0.25">
      <c r="C1199" s="171"/>
    </row>
    <row r="1200" spans="3:3" hidden="1" x14ac:dyDescent="0.25">
      <c r="C1200" s="171"/>
    </row>
    <row r="1201" spans="3:3" hidden="1" x14ac:dyDescent="0.25">
      <c r="C1201" s="171"/>
    </row>
    <row r="1202" spans="3:3" hidden="1" x14ac:dyDescent="0.25">
      <c r="C1202" s="171"/>
    </row>
    <row r="1203" spans="3:3" hidden="1" x14ac:dyDescent="0.25">
      <c r="C1203" s="171"/>
    </row>
    <row r="1204" spans="3:3" hidden="1" x14ac:dyDescent="0.25">
      <c r="C1204" s="171"/>
    </row>
    <row r="1205" spans="3:3" hidden="1" x14ac:dyDescent="0.25">
      <c r="C1205" s="171"/>
    </row>
    <row r="1206" spans="3:3" hidden="1" x14ac:dyDescent="0.25">
      <c r="C1206" s="171"/>
    </row>
    <row r="1207" spans="3:3" hidden="1" x14ac:dyDescent="0.25">
      <c r="C1207" s="171"/>
    </row>
    <row r="1208" spans="3:3" hidden="1" x14ac:dyDescent="0.25">
      <c r="C1208" s="171"/>
    </row>
    <row r="1209" spans="3:3" hidden="1" x14ac:dyDescent="0.25">
      <c r="C1209" s="171"/>
    </row>
    <row r="1210" spans="3:3" hidden="1" x14ac:dyDescent="0.25">
      <c r="C1210" s="171"/>
    </row>
    <row r="1211" spans="3:3" hidden="1" x14ac:dyDescent="0.25">
      <c r="C1211" s="171"/>
    </row>
    <row r="1212" spans="3:3" hidden="1" x14ac:dyDescent="0.25">
      <c r="C1212" s="171"/>
    </row>
    <row r="1213" spans="3:3" hidden="1" x14ac:dyDescent="0.25">
      <c r="C1213" s="171"/>
    </row>
    <row r="1214" spans="3:3" hidden="1" x14ac:dyDescent="0.25">
      <c r="C1214" s="171"/>
    </row>
    <row r="1215" spans="3:3" hidden="1" x14ac:dyDescent="0.25">
      <c r="C1215" s="171"/>
    </row>
    <row r="1216" spans="3:3" hidden="1" x14ac:dyDescent="0.25">
      <c r="C1216" s="171"/>
    </row>
    <row r="1217" spans="3:3" hidden="1" x14ac:dyDescent="0.25">
      <c r="C1217" s="171"/>
    </row>
    <row r="1218" spans="3:3" hidden="1" x14ac:dyDescent="0.25">
      <c r="C1218" s="171"/>
    </row>
    <row r="1219" spans="3:3" hidden="1" x14ac:dyDescent="0.25">
      <c r="C1219" s="171"/>
    </row>
    <row r="1220" spans="3:3" hidden="1" x14ac:dyDescent="0.25">
      <c r="C1220" s="171"/>
    </row>
    <row r="1221" spans="3:3" hidden="1" x14ac:dyDescent="0.25">
      <c r="C1221" s="171"/>
    </row>
    <row r="1222" spans="3:3" hidden="1" x14ac:dyDescent="0.25">
      <c r="C1222" s="171"/>
    </row>
    <row r="1223" spans="3:3" hidden="1" x14ac:dyDescent="0.25">
      <c r="C1223" s="171"/>
    </row>
    <row r="1224" spans="3:3" hidden="1" x14ac:dyDescent="0.25">
      <c r="C1224" s="171"/>
    </row>
    <row r="1225" spans="3:3" hidden="1" x14ac:dyDescent="0.25">
      <c r="C1225" s="171"/>
    </row>
    <row r="1226" spans="3:3" hidden="1" x14ac:dyDescent="0.25">
      <c r="C1226" s="171"/>
    </row>
    <row r="1227" spans="3:3" hidden="1" x14ac:dyDescent="0.25">
      <c r="C1227" s="171"/>
    </row>
    <row r="1228" spans="3:3" hidden="1" x14ac:dyDescent="0.25">
      <c r="C1228" s="171"/>
    </row>
    <row r="1229" spans="3:3" hidden="1" x14ac:dyDescent="0.25">
      <c r="C1229" s="171"/>
    </row>
    <row r="1230" spans="3:3" hidden="1" x14ac:dyDescent="0.25">
      <c r="C1230" s="171"/>
    </row>
    <row r="1231" spans="3:3" hidden="1" x14ac:dyDescent="0.25">
      <c r="C1231" s="171"/>
    </row>
    <row r="1232" spans="3:3" hidden="1" x14ac:dyDescent="0.25">
      <c r="C1232" s="171"/>
    </row>
    <row r="1233" spans="3:3" hidden="1" x14ac:dyDescent="0.25">
      <c r="C1233" s="171"/>
    </row>
    <row r="1234" spans="3:3" hidden="1" x14ac:dyDescent="0.25">
      <c r="C1234" s="171"/>
    </row>
    <row r="1235" spans="3:3" hidden="1" x14ac:dyDescent="0.25">
      <c r="C1235" s="171"/>
    </row>
    <row r="1236" spans="3:3" hidden="1" x14ac:dyDescent="0.25">
      <c r="C1236" s="171"/>
    </row>
    <row r="1237" spans="3:3" hidden="1" x14ac:dyDescent="0.25">
      <c r="C1237" s="171"/>
    </row>
    <row r="1238" spans="3:3" hidden="1" x14ac:dyDescent="0.25">
      <c r="C1238" s="171"/>
    </row>
    <row r="1239" spans="3:3" hidden="1" x14ac:dyDescent="0.25">
      <c r="C1239" s="171"/>
    </row>
    <row r="1240" spans="3:3" hidden="1" x14ac:dyDescent="0.25">
      <c r="C1240" s="171"/>
    </row>
    <row r="1241" spans="3:3" hidden="1" x14ac:dyDescent="0.25">
      <c r="C1241" s="171"/>
    </row>
    <row r="1242" spans="3:3" hidden="1" x14ac:dyDescent="0.25">
      <c r="C1242" s="171"/>
    </row>
    <row r="1243" spans="3:3" hidden="1" x14ac:dyDescent="0.25">
      <c r="C1243" s="171"/>
    </row>
    <row r="1244" spans="3:3" hidden="1" x14ac:dyDescent="0.25">
      <c r="C1244" s="171"/>
    </row>
    <row r="1245" spans="3:3" hidden="1" x14ac:dyDescent="0.25">
      <c r="C1245" s="171"/>
    </row>
    <row r="1246" spans="3:3" hidden="1" x14ac:dyDescent="0.25">
      <c r="C1246" s="171"/>
    </row>
    <row r="1247" spans="3:3" hidden="1" x14ac:dyDescent="0.25">
      <c r="C1247" s="171"/>
    </row>
    <row r="1248" spans="3:3" hidden="1" x14ac:dyDescent="0.25">
      <c r="C1248" s="171"/>
    </row>
    <row r="1249" spans="3:3" hidden="1" x14ac:dyDescent="0.25">
      <c r="C1249" s="171"/>
    </row>
    <row r="1250" spans="3:3" hidden="1" x14ac:dyDescent="0.25">
      <c r="C1250" s="171"/>
    </row>
    <row r="1251" spans="3:3" hidden="1" x14ac:dyDescent="0.25">
      <c r="C1251" s="171"/>
    </row>
    <row r="1252" spans="3:3" hidden="1" x14ac:dyDescent="0.25">
      <c r="C1252" s="171"/>
    </row>
    <row r="1253" spans="3:3" hidden="1" x14ac:dyDescent="0.25">
      <c r="C1253" s="171"/>
    </row>
    <row r="1254" spans="3:3" hidden="1" x14ac:dyDescent="0.25">
      <c r="C1254" s="171"/>
    </row>
    <row r="1255" spans="3:3" hidden="1" x14ac:dyDescent="0.25">
      <c r="C1255" s="171"/>
    </row>
    <row r="1256" spans="3:3" hidden="1" x14ac:dyDescent="0.25">
      <c r="C1256" s="171"/>
    </row>
    <row r="1257" spans="3:3" hidden="1" x14ac:dyDescent="0.25">
      <c r="C1257" s="171"/>
    </row>
    <row r="1258" spans="3:3" hidden="1" x14ac:dyDescent="0.25">
      <c r="C1258" s="171"/>
    </row>
    <row r="1259" spans="3:3" hidden="1" x14ac:dyDescent="0.25">
      <c r="C1259" s="171"/>
    </row>
    <row r="1260" spans="3:3" hidden="1" x14ac:dyDescent="0.25">
      <c r="C1260" s="171"/>
    </row>
    <row r="1261" spans="3:3" hidden="1" x14ac:dyDescent="0.25">
      <c r="C1261" s="171"/>
    </row>
    <row r="1262" spans="3:3" hidden="1" x14ac:dyDescent="0.25">
      <c r="C1262" s="171"/>
    </row>
    <row r="1263" spans="3:3" hidden="1" x14ac:dyDescent="0.25">
      <c r="C1263" s="171"/>
    </row>
    <row r="1264" spans="3:3" hidden="1" x14ac:dyDescent="0.25">
      <c r="C1264" s="171"/>
    </row>
    <row r="1265" spans="3:3" hidden="1" x14ac:dyDescent="0.25">
      <c r="C1265" s="171"/>
    </row>
    <row r="1266" spans="3:3" hidden="1" x14ac:dyDescent="0.25">
      <c r="C1266" s="171"/>
    </row>
    <row r="1267" spans="3:3" hidden="1" x14ac:dyDescent="0.25">
      <c r="C1267" s="171"/>
    </row>
    <row r="1268" spans="3:3" hidden="1" x14ac:dyDescent="0.25">
      <c r="C1268" s="171"/>
    </row>
    <row r="1269" spans="3:3" hidden="1" x14ac:dyDescent="0.25">
      <c r="C1269" s="171"/>
    </row>
    <row r="1270" spans="3:3" hidden="1" x14ac:dyDescent="0.25">
      <c r="C1270" s="171"/>
    </row>
    <row r="1271" spans="3:3" hidden="1" x14ac:dyDescent="0.25">
      <c r="C1271" s="171"/>
    </row>
    <row r="1272" spans="3:3" hidden="1" x14ac:dyDescent="0.25">
      <c r="C1272" s="171"/>
    </row>
    <row r="1273" spans="3:3" hidden="1" x14ac:dyDescent="0.25">
      <c r="C1273" s="171"/>
    </row>
    <row r="1274" spans="3:3" hidden="1" x14ac:dyDescent="0.25">
      <c r="C1274" s="171"/>
    </row>
    <row r="1275" spans="3:3" hidden="1" x14ac:dyDescent="0.25">
      <c r="C1275" s="171"/>
    </row>
    <row r="1276" spans="3:3" hidden="1" x14ac:dyDescent="0.25">
      <c r="C1276" s="171"/>
    </row>
    <row r="1277" spans="3:3" hidden="1" x14ac:dyDescent="0.25">
      <c r="C1277" s="171"/>
    </row>
    <row r="1278" spans="3:3" hidden="1" x14ac:dyDescent="0.25">
      <c r="C1278" s="171"/>
    </row>
    <row r="1279" spans="3:3" hidden="1" x14ac:dyDescent="0.25">
      <c r="C1279" s="171"/>
    </row>
    <row r="1280" spans="3:3" hidden="1" x14ac:dyDescent="0.25">
      <c r="C1280" s="171"/>
    </row>
    <row r="1281" spans="3:3" hidden="1" x14ac:dyDescent="0.25">
      <c r="C1281" s="171"/>
    </row>
    <row r="1282" spans="3:3" hidden="1" x14ac:dyDescent="0.25">
      <c r="C1282" s="171"/>
    </row>
    <row r="1283" spans="3:3" hidden="1" x14ac:dyDescent="0.25">
      <c r="C1283" s="171"/>
    </row>
    <row r="1284" spans="3:3" hidden="1" x14ac:dyDescent="0.25">
      <c r="C1284" s="171"/>
    </row>
    <row r="1285" spans="3:3" hidden="1" x14ac:dyDescent="0.25">
      <c r="C1285" s="171"/>
    </row>
    <row r="1286" spans="3:3" hidden="1" x14ac:dyDescent="0.25">
      <c r="C1286" s="171"/>
    </row>
    <row r="1287" spans="3:3" hidden="1" x14ac:dyDescent="0.25">
      <c r="C1287" s="171"/>
    </row>
    <row r="1288" spans="3:3" hidden="1" x14ac:dyDescent="0.25">
      <c r="C1288" s="171"/>
    </row>
    <row r="1289" spans="3:3" hidden="1" x14ac:dyDescent="0.25">
      <c r="C1289" s="171"/>
    </row>
    <row r="1290" spans="3:3" hidden="1" x14ac:dyDescent="0.25">
      <c r="C1290" s="171"/>
    </row>
    <row r="1291" spans="3:3" hidden="1" x14ac:dyDescent="0.25">
      <c r="C1291" s="171"/>
    </row>
    <row r="1292" spans="3:3" hidden="1" x14ac:dyDescent="0.25">
      <c r="C1292" s="171"/>
    </row>
    <row r="1293" spans="3:3" hidden="1" x14ac:dyDescent="0.25">
      <c r="C1293" s="171"/>
    </row>
    <row r="1294" spans="3:3" hidden="1" x14ac:dyDescent="0.25">
      <c r="C1294" s="171"/>
    </row>
    <row r="1295" spans="3:3" hidden="1" x14ac:dyDescent="0.25">
      <c r="C1295" s="171"/>
    </row>
    <row r="1296" spans="3:3" hidden="1" x14ac:dyDescent="0.25">
      <c r="C1296" s="171"/>
    </row>
    <row r="1297" spans="3:3" hidden="1" x14ac:dyDescent="0.25">
      <c r="C1297" s="171"/>
    </row>
    <row r="1298" spans="3:3" hidden="1" x14ac:dyDescent="0.25">
      <c r="C1298" s="171"/>
    </row>
    <row r="1299" spans="3:3" hidden="1" x14ac:dyDescent="0.25">
      <c r="C1299" s="171"/>
    </row>
    <row r="1300" spans="3:3" hidden="1" x14ac:dyDescent="0.25">
      <c r="C1300" s="171"/>
    </row>
    <row r="1301" spans="3:3" hidden="1" x14ac:dyDescent="0.25">
      <c r="C1301" s="171"/>
    </row>
    <row r="1302" spans="3:3" hidden="1" x14ac:dyDescent="0.25">
      <c r="C1302" s="171"/>
    </row>
    <row r="1303" spans="3:3" hidden="1" x14ac:dyDescent="0.25">
      <c r="C1303" s="171"/>
    </row>
    <row r="1304" spans="3:3" hidden="1" x14ac:dyDescent="0.25">
      <c r="C1304" s="171"/>
    </row>
    <row r="1305" spans="3:3" hidden="1" x14ac:dyDescent="0.25">
      <c r="C1305" s="171"/>
    </row>
    <row r="1306" spans="3:3" hidden="1" x14ac:dyDescent="0.25">
      <c r="C1306" s="171"/>
    </row>
    <row r="1307" spans="3:3" hidden="1" x14ac:dyDescent="0.25">
      <c r="C1307" s="171"/>
    </row>
    <row r="1308" spans="3:3" hidden="1" x14ac:dyDescent="0.25">
      <c r="C1308" s="171"/>
    </row>
    <row r="1309" spans="3:3" hidden="1" x14ac:dyDescent="0.25">
      <c r="C1309" s="171"/>
    </row>
    <row r="1310" spans="3:3" hidden="1" x14ac:dyDescent="0.25">
      <c r="C1310" s="171"/>
    </row>
    <row r="1311" spans="3:3" hidden="1" x14ac:dyDescent="0.25">
      <c r="C1311" s="171"/>
    </row>
    <row r="1312" spans="3:3" hidden="1" x14ac:dyDescent="0.25">
      <c r="C1312" s="171"/>
    </row>
    <row r="1313" spans="3:3" hidden="1" x14ac:dyDescent="0.25">
      <c r="C1313" s="171"/>
    </row>
    <row r="1314" spans="3:3" hidden="1" x14ac:dyDescent="0.25">
      <c r="C1314" s="171"/>
    </row>
    <row r="1315" spans="3:3" hidden="1" x14ac:dyDescent="0.25">
      <c r="C1315" s="171"/>
    </row>
    <row r="1316" spans="3:3" hidden="1" x14ac:dyDescent="0.25">
      <c r="C1316" s="171"/>
    </row>
    <row r="1317" spans="3:3" hidden="1" x14ac:dyDescent="0.25">
      <c r="C1317" s="171"/>
    </row>
    <row r="1318" spans="3:3" hidden="1" x14ac:dyDescent="0.25">
      <c r="C1318" s="171"/>
    </row>
    <row r="1319" spans="3:3" hidden="1" x14ac:dyDescent="0.25">
      <c r="C1319" s="171"/>
    </row>
    <row r="1320" spans="3:3" hidden="1" x14ac:dyDescent="0.25">
      <c r="C1320" s="171"/>
    </row>
    <row r="1321" spans="3:3" hidden="1" x14ac:dyDescent="0.25">
      <c r="C1321" s="171"/>
    </row>
    <row r="1322" spans="3:3" x14ac:dyDescent="0.25">
      <c r="C1322" s="171"/>
    </row>
    <row r="1323" spans="3:3" x14ac:dyDescent="0.25">
      <c r="C1323" s="171"/>
    </row>
    <row r="1324" spans="3:3" x14ac:dyDescent="0.25"/>
    <row r="1325" spans="3:3" x14ac:dyDescent="0.25"/>
    <row r="1326" spans="3:3" x14ac:dyDescent="0.25"/>
    <row r="1327" spans="3:3" x14ac:dyDescent="0.25"/>
    <row r="1328" spans="3:3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</sheetData>
  <sortState xmlns:xlrd2="http://schemas.microsoft.com/office/spreadsheetml/2017/richdata2" ref="H32:L109">
    <sortCondition ref="J32:J109"/>
  </sortState>
  <mergeCells count="6">
    <mergeCell ref="B81:F81"/>
    <mergeCell ref="B12:F12"/>
    <mergeCell ref="H12:L12"/>
    <mergeCell ref="H30:L30"/>
    <mergeCell ref="B1:L1"/>
    <mergeCell ref="B2:L2"/>
  </mergeCells>
  <phoneticPr fontId="67" type="noConversion"/>
  <dataValidations count="1">
    <dataValidation type="list" allowBlank="1" showInputMessage="1" showErrorMessage="1" sqref="B13 H31 H13 B82" xr:uid="{00000000-0002-0000-0700-000000000000}">
      <formula1>$B$13:$F$13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40" fitToHeight="0" orientation="portrait" r:id="rId1"/>
  <headerFooter>
    <oddFooter>&amp;R&amp;8Elaborado por EQUILIBRIUM Inmobiliario S.A.S.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Q896"/>
  <sheetViews>
    <sheetView zoomScaleNormal="100" workbookViewId="0">
      <pane xSplit="2" ySplit="7" topLeftCell="C8" activePane="bottomRight" state="frozen"/>
      <selection activeCell="N54" sqref="N54"/>
      <selection pane="topRight" activeCell="N54" sqref="N54"/>
      <selection pane="bottomLeft" activeCell="N54" sqref="N54"/>
      <selection pane="bottomRight" activeCell="D8" sqref="D8"/>
    </sheetView>
  </sheetViews>
  <sheetFormatPr baseColWidth="10" defaultColWidth="0" defaultRowHeight="0" customHeight="1" zeroHeight="1" x14ac:dyDescent="0.25"/>
  <cols>
    <col min="1" max="1" width="0.28515625" style="188" customWidth="1"/>
    <col min="2" max="2" width="21" style="188" customWidth="1"/>
    <col min="3" max="3" width="18.85546875" style="349" bestFit="1" customWidth="1"/>
    <col min="4" max="4" width="10.5703125" style="349" bestFit="1" customWidth="1"/>
    <col min="5" max="5" width="19.85546875" style="355" customWidth="1"/>
    <col min="6" max="6" width="8.7109375" style="188" bestFit="1" customWidth="1"/>
    <col min="7" max="7" width="11.7109375" style="188" bestFit="1" customWidth="1"/>
    <col min="8" max="8" width="16.7109375" style="188" hidden="1" customWidth="1"/>
    <col min="9" max="9" width="10.7109375" style="188" hidden="1" customWidth="1"/>
    <col min="10" max="10" width="18.7109375" style="188" hidden="1" customWidth="1"/>
    <col min="11" max="11" width="1.42578125" style="188" hidden="1" customWidth="1"/>
    <col min="12" max="13" width="6.7109375" style="188" hidden="1" customWidth="1"/>
    <col min="14" max="15" width="0" style="188" hidden="1" customWidth="1"/>
    <col min="16" max="17" width="6.7109375" style="188" hidden="1" customWidth="1"/>
    <col min="18" max="16384" width="0" style="188" hidden="1"/>
  </cols>
  <sheetData>
    <row r="1" spans="1:13" ht="2.25" customHeight="1" x14ac:dyDescent="0.25">
      <c r="E1" s="350"/>
    </row>
    <row r="2" spans="1:13" ht="22.5" customHeight="1" x14ac:dyDescent="0.25">
      <c r="B2" s="628" t="s">
        <v>328</v>
      </c>
      <c r="C2" s="628"/>
      <c r="D2" s="628"/>
      <c r="E2" s="628"/>
      <c r="F2" s="423"/>
      <c r="G2" s="423"/>
      <c r="H2" s="423"/>
      <c r="I2" s="423"/>
      <c r="J2" s="423"/>
      <c r="K2" s="423"/>
      <c r="L2" s="351"/>
      <c r="M2" s="351"/>
    </row>
    <row r="3" spans="1:13" ht="20.100000000000001" customHeight="1" x14ac:dyDescent="0.25">
      <c r="B3" s="637">
        <v>45900</v>
      </c>
      <c r="C3" s="637"/>
      <c r="D3" s="637"/>
      <c r="E3" s="637"/>
      <c r="F3" s="424"/>
      <c r="G3" s="424"/>
      <c r="H3" s="424"/>
      <c r="I3" s="424"/>
      <c r="J3" s="424"/>
      <c r="K3" s="424"/>
      <c r="L3" s="352"/>
      <c r="M3" s="352"/>
    </row>
    <row r="4" spans="1:13" ht="15" x14ac:dyDescent="0.25">
      <c r="A4" s="354"/>
      <c r="B4" s="399" t="s">
        <v>94</v>
      </c>
      <c r="C4" s="399" t="s">
        <v>115</v>
      </c>
      <c r="D4" s="399" t="s">
        <v>54</v>
      </c>
      <c r="E4" s="399" t="s">
        <v>45</v>
      </c>
      <c r="L4" s="353"/>
      <c r="M4" s="353"/>
    </row>
    <row r="5" spans="1:13" ht="12.75" x14ac:dyDescent="0.25">
      <c r="B5" s="397" t="s">
        <v>354</v>
      </c>
      <c r="C5" s="398">
        <v>94</v>
      </c>
      <c r="D5" s="398">
        <v>9884.1900000000023</v>
      </c>
      <c r="E5" s="398">
        <v>150800110000</v>
      </c>
      <c r="G5" s="176"/>
      <c r="H5" s="176"/>
      <c r="I5" s="176"/>
      <c r="J5" s="176"/>
    </row>
    <row r="6" spans="1:13" ht="12.75" hidden="1" x14ac:dyDescent="0.25">
      <c r="B6" s="397" t="s">
        <v>355</v>
      </c>
      <c r="C6" s="398">
        <v>0</v>
      </c>
      <c r="D6" s="398"/>
      <c r="E6" s="398"/>
      <c r="G6" s="176"/>
      <c r="H6" s="176"/>
      <c r="I6" s="176"/>
      <c r="J6" s="176"/>
    </row>
    <row r="7" spans="1:13" s="356" customFormat="1" ht="12.75" x14ac:dyDescent="0.25">
      <c r="B7" s="389" t="s">
        <v>116</v>
      </c>
      <c r="C7" s="390" t="s">
        <v>27</v>
      </c>
      <c r="D7" s="390" t="s">
        <v>41</v>
      </c>
      <c r="E7" s="391" t="s">
        <v>45</v>
      </c>
      <c r="F7" s="392"/>
      <c r="G7" s="453" t="s">
        <v>116</v>
      </c>
      <c r="H7" s="425"/>
      <c r="I7" s="425" t="s">
        <v>41</v>
      </c>
      <c r="J7" s="426" t="s">
        <v>45</v>
      </c>
    </row>
    <row r="8" spans="1:13" s="356" customFormat="1" ht="12.75" x14ac:dyDescent="0.25">
      <c r="B8" s="635" t="s">
        <v>373</v>
      </c>
      <c r="C8" s="442" t="s">
        <v>700</v>
      </c>
      <c r="D8" s="454">
        <v>92.19</v>
      </c>
      <c r="E8" s="455">
        <v>2028180000</v>
      </c>
      <c r="F8" s="393"/>
      <c r="G8" s="482" t="s">
        <v>232</v>
      </c>
      <c r="H8" s="484"/>
      <c r="I8" s="428">
        <v>0</v>
      </c>
      <c r="J8" s="427">
        <v>0</v>
      </c>
    </row>
    <row r="9" spans="1:13" s="356" customFormat="1" ht="12.75" x14ac:dyDescent="0.25">
      <c r="B9" s="636"/>
      <c r="C9" s="442" t="s">
        <v>701</v>
      </c>
      <c r="D9" s="454">
        <v>91.2</v>
      </c>
      <c r="E9" s="455">
        <v>2006400000</v>
      </c>
      <c r="F9" s="393"/>
      <c r="G9" s="482"/>
      <c r="H9" s="485"/>
      <c r="I9" s="429"/>
      <c r="J9" s="429"/>
    </row>
    <row r="10" spans="1:13" s="356" customFormat="1" ht="12.75" x14ac:dyDescent="0.25">
      <c r="B10" s="636"/>
      <c r="C10" s="442" t="s">
        <v>702</v>
      </c>
      <c r="D10" s="454">
        <v>242.42</v>
      </c>
      <c r="E10" s="455">
        <v>4605980000</v>
      </c>
      <c r="F10" s="393"/>
      <c r="G10" s="482"/>
      <c r="H10" s="485"/>
      <c r="I10" s="429"/>
      <c r="J10" s="429"/>
    </row>
    <row r="11" spans="1:13" s="356" customFormat="1" ht="12.75" x14ac:dyDescent="0.25">
      <c r="B11" s="636"/>
      <c r="C11" s="442" t="s">
        <v>703</v>
      </c>
      <c r="D11" s="454">
        <v>103.78</v>
      </c>
      <c r="E11" s="455">
        <v>1971820000</v>
      </c>
      <c r="F11" s="393"/>
      <c r="G11" s="482"/>
      <c r="H11" s="485"/>
      <c r="I11" s="429"/>
      <c r="J11" s="429"/>
    </row>
    <row r="12" spans="1:13" s="356" customFormat="1" ht="12.75" x14ac:dyDescent="0.25">
      <c r="B12" s="636"/>
      <c r="C12" s="442" t="s">
        <v>704</v>
      </c>
      <c r="D12" s="454">
        <v>110.67</v>
      </c>
      <c r="E12" s="455">
        <v>2545410000</v>
      </c>
      <c r="F12" s="393"/>
      <c r="G12" s="482"/>
      <c r="H12" s="485"/>
      <c r="I12" s="429"/>
      <c r="J12" s="429"/>
    </row>
    <row r="13" spans="1:13" s="356" customFormat="1" ht="12.75" x14ac:dyDescent="0.25">
      <c r="B13" s="636"/>
      <c r="C13" s="442" t="s">
        <v>705</v>
      </c>
      <c r="D13" s="454">
        <v>108.75</v>
      </c>
      <c r="E13" s="455">
        <v>2175000000</v>
      </c>
      <c r="F13" s="393"/>
      <c r="G13" s="482"/>
      <c r="H13" s="485"/>
      <c r="I13" s="429"/>
      <c r="J13" s="429"/>
    </row>
    <row r="14" spans="1:13" s="356" customFormat="1" ht="12.75" x14ac:dyDescent="0.25">
      <c r="B14" s="636"/>
      <c r="C14" s="442" t="s">
        <v>706</v>
      </c>
      <c r="D14" s="454">
        <v>103.71</v>
      </c>
      <c r="E14" s="455">
        <v>2074200000</v>
      </c>
      <c r="F14" s="393"/>
      <c r="G14" s="482"/>
      <c r="H14" s="485"/>
      <c r="I14" s="429"/>
      <c r="J14" s="429"/>
    </row>
    <row r="15" spans="1:13" s="356" customFormat="1" ht="12.75" x14ac:dyDescent="0.25">
      <c r="B15" s="636"/>
      <c r="C15" s="442" t="s">
        <v>707</v>
      </c>
      <c r="D15" s="454">
        <v>121.34</v>
      </c>
      <c r="E15" s="455">
        <v>2426800000</v>
      </c>
      <c r="F15" s="393"/>
      <c r="G15" s="482"/>
      <c r="H15" s="485"/>
      <c r="I15" s="429"/>
      <c r="J15" s="429"/>
    </row>
    <row r="16" spans="1:13" s="356" customFormat="1" ht="12.75" x14ac:dyDescent="0.25">
      <c r="B16" s="636"/>
      <c r="C16" s="442" t="s">
        <v>708</v>
      </c>
      <c r="D16" s="454">
        <v>121.34</v>
      </c>
      <c r="E16" s="455">
        <v>2426800000</v>
      </c>
      <c r="F16" s="393"/>
      <c r="G16" s="482"/>
      <c r="H16" s="485"/>
      <c r="I16" s="429"/>
      <c r="J16" s="429"/>
    </row>
    <row r="17" spans="2:10" s="356" customFormat="1" ht="12.75" x14ac:dyDescent="0.25">
      <c r="B17" s="636"/>
      <c r="C17" s="442" t="s">
        <v>709</v>
      </c>
      <c r="D17" s="454">
        <v>102.1</v>
      </c>
      <c r="E17" s="455">
        <v>2042000000</v>
      </c>
      <c r="F17" s="393"/>
      <c r="G17" s="482"/>
      <c r="H17" s="485"/>
      <c r="I17" s="429"/>
      <c r="J17" s="429"/>
    </row>
    <row r="18" spans="2:10" s="356" customFormat="1" ht="12.75" x14ac:dyDescent="0.25">
      <c r="B18" s="636"/>
      <c r="C18" s="442" t="s">
        <v>710</v>
      </c>
      <c r="D18" s="454">
        <v>103</v>
      </c>
      <c r="E18" s="455">
        <v>2060000000</v>
      </c>
      <c r="F18" s="393"/>
      <c r="G18" s="482"/>
      <c r="H18" s="485"/>
      <c r="I18" s="429"/>
      <c r="J18" s="429"/>
    </row>
    <row r="19" spans="2:10" s="356" customFormat="1" ht="12.75" x14ac:dyDescent="0.25">
      <c r="B19" s="636"/>
      <c r="C19" s="442" t="s">
        <v>711</v>
      </c>
      <c r="D19" s="454">
        <v>79.19</v>
      </c>
      <c r="E19" s="455">
        <v>1742180000</v>
      </c>
      <c r="F19" s="393"/>
      <c r="G19" s="482"/>
      <c r="H19" s="485"/>
      <c r="I19" s="429"/>
      <c r="J19" s="429"/>
    </row>
    <row r="20" spans="2:10" s="356" customFormat="1" ht="12.75" x14ac:dyDescent="0.25">
      <c r="B20" s="636"/>
      <c r="C20" s="442" t="s">
        <v>712</v>
      </c>
      <c r="D20" s="454">
        <v>79.19</v>
      </c>
      <c r="E20" s="455">
        <v>1742180000</v>
      </c>
      <c r="F20" s="393"/>
      <c r="G20" s="482"/>
      <c r="H20" s="485"/>
      <c r="I20" s="429"/>
      <c r="J20" s="429"/>
    </row>
    <row r="21" spans="2:10" s="356" customFormat="1" ht="12.75" x14ac:dyDescent="0.25">
      <c r="B21" s="636"/>
      <c r="C21" s="442" t="s">
        <v>713</v>
      </c>
      <c r="D21" s="454">
        <v>48.57</v>
      </c>
      <c r="E21" s="455">
        <v>1165680000</v>
      </c>
      <c r="F21" s="393"/>
      <c r="G21" s="482"/>
      <c r="H21" s="485"/>
      <c r="I21" s="429"/>
      <c r="J21" s="429"/>
    </row>
    <row r="22" spans="2:10" s="356" customFormat="1" ht="12.75" x14ac:dyDescent="0.25">
      <c r="B22" s="636"/>
      <c r="C22" s="442" t="s">
        <v>714</v>
      </c>
      <c r="D22" s="454">
        <v>60.45</v>
      </c>
      <c r="E22" s="455">
        <v>1390350000</v>
      </c>
      <c r="F22" s="393"/>
      <c r="G22" s="482"/>
      <c r="H22" s="485"/>
      <c r="I22" s="429"/>
      <c r="J22" s="429"/>
    </row>
    <row r="23" spans="2:10" s="356" customFormat="1" ht="12.75" x14ac:dyDescent="0.25">
      <c r="B23" s="636"/>
      <c r="C23" s="442" t="s">
        <v>715</v>
      </c>
      <c r="D23" s="454">
        <v>47.84</v>
      </c>
      <c r="E23" s="455">
        <v>1148160000</v>
      </c>
      <c r="F23" s="393"/>
      <c r="G23" s="482"/>
      <c r="H23" s="485"/>
      <c r="I23" s="429"/>
      <c r="J23" s="429"/>
    </row>
    <row r="24" spans="2:10" s="356" customFormat="1" ht="12.75" x14ac:dyDescent="0.25">
      <c r="B24" s="636"/>
      <c r="C24" s="442" t="s">
        <v>716</v>
      </c>
      <c r="D24" s="454">
        <v>80.83</v>
      </c>
      <c r="E24" s="455">
        <v>1778260000</v>
      </c>
      <c r="F24" s="393"/>
      <c r="G24" s="482"/>
      <c r="H24" s="485"/>
      <c r="I24" s="429"/>
      <c r="J24" s="429"/>
    </row>
    <row r="25" spans="2:10" s="356" customFormat="1" ht="12.75" x14ac:dyDescent="0.25">
      <c r="B25" s="636"/>
      <c r="C25" s="442" t="s">
        <v>626</v>
      </c>
      <c r="D25" s="454">
        <v>19.2</v>
      </c>
      <c r="E25" s="455">
        <v>67200000</v>
      </c>
      <c r="F25" s="393"/>
      <c r="G25" s="482"/>
      <c r="H25" s="485"/>
      <c r="I25" s="429"/>
      <c r="J25" s="429"/>
    </row>
    <row r="26" spans="2:10" s="356" customFormat="1" ht="12.75" x14ac:dyDescent="0.25">
      <c r="B26" s="636"/>
      <c r="C26" s="442" t="s">
        <v>839</v>
      </c>
      <c r="D26" s="454">
        <v>7.04</v>
      </c>
      <c r="E26" s="455">
        <v>0</v>
      </c>
      <c r="F26" s="393"/>
      <c r="G26" s="482"/>
      <c r="H26" s="485"/>
      <c r="I26" s="429"/>
      <c r="J26" s="429"/>
    </row>
    <row r="27" spans="2:10" s="356" customFormat="1" ht="12.75" x14ac:dyDescent="0.25">
      <c r="B27" s="636"/>
      <c r="C27" s="442" t="s">
        <v>840</v>
      </c>
      <c r="D27" s="454">
        <v>7.04</v>
      </c>
      <c r="E27" s="455">
        <v>0</v>
      </c>
      <c r="F27" s="393"/>
      <c r="G27" s="482"/>
      <c r="H27" s="485"/>
      <c r="I27" s="429"/>
      <c r="J27" s="429"/>
    </row>
    <row r="28" spans="2:10" s="356" customFormat="1" ht="12.75" x14ac:dyDescent="0.25">
      <c r="B28" s="636"/>
      <c r="C28" s="442" t="s">
        <v>841</v>
      </c>
      <c r="D28" s="454">
        <v>13.26</v>
      </c>
      <c r="E28" s="455">
        <v>0</v>
      </c>
      <c r="F28" s="393"/>
      <c r="G28" s="482"/>
      <c r="H28" s="485"/>
      <c r="I28" s="429"/>
      <c r="J28" s="429"/>
    </row>
    <row r="29" spans="2:10" s="356" customFormat="1" ht="12.75" x14ac:dyDescent="0.25">
      <c r="B29" s="636"/>
      <c r="C29" s="442" t="s">
        <v>625</v>
      </c>
      <c r="D29" s="454">
        <v>7.41</v>
      </c>
      <c r="E29" s="455">
        <v>0</v>
      </c>
      <c r="F29" s="393"/>
      <c r="G29" s="482"/>
      <c r="H29" s="485"/>
      <c r="I29" s="429"/>
      <c r="J29" s="429"/>
    </row>
    <row r="30" spans="2:10" s="356" customFormat="1" ht="12.75" x14ac:dyDescent="0.25">
      <c r="B30" s="636"/>
      <c r="C30" s="442" t="s">
        <v>561</v>
      </c>
      <c r="D30" s="454">
        <v>7.24</v>
      </c>
      <c r="E30" s="455">
        <v>0</v>
      </c>
      <c r="F30" s="393"/>
      <c r="G30" s="482"/>
      <c r="H30" s="485"/>
      <c r="I30" s="429"/>
      <c r="J30" s="429"/>
    </row>
    <row r="31" spans="2:10" s="356" customFormat="1" ht="12.75" x14ac:dyDescent="0.25">
      <c r="B31" s="394" t="s">
        <v>367</v>
      </c>
      <c r="C31" s="395">
        <v>23</v>
      </c>
      <c r="D31" s="396">
        <v>1757.7599999999998</v>
      </c>
      <c r="E31" s="396">
        <v>35396600000</v>
      </c>
      <c r="F31" s="393"/>
      <c r="G31" s="482"/>
      <c r="H31" s="485"/>
      <c r="I31" s="429"/>
      <c r="J31" s="429"/>
    </row>
    <row r="32" spans="2:10" s="356" customFormat="1" ht="12.75" hidden="1" x14ac:dyDescent="0.25">
      <c r="B32" s="389" t="s">
        <v>116</v>
      </c>
      <c r="C32" s="390" t="s">
        <v>27</v>
      </c>
      <c r="D32" s="390" t="s">
        <v>41</v>
      </c>
      <c r="E32" s="391" t="s">
        <v>45</v>
      </c>
      <c r="F32" s="393"/>
      <c r="G32" s="482"/>
      <c r="H32" s="485"/>
      <c r="I32" s="429"/>
      <c r="J32" s="429"/>
    </row>
    <row r="33" spans="2:10" s="356" customFormat="1" ht="12.75" hidden="1" x14ac:dyDescent="0.25">
      <c r="B33" s="638" t="s">
        <v>352</v>
      </c>
      <c r="C33" s="442"/>
      <c r="D33" s="454">
        <v>0</v>
      </c>
      <c r="E33" s="455">
        <v>0</v>
      </c>
      <c r="F33" s="393"/>
      <c r="G33" s="482"/>
      <c r="H33" s="485"/>
      <c r="I33" s="429"/>
      <c r="J33" s="429"/>
    </row>
    <row r="34" spans="2:10" s="356" customFormat="1" ht="12.75" hidden="1" x14ac:dyDescent="0.25">
      <c r="B34" s="639"/>
      <c r="C34" s="442"/>
      <c r="D34" s="454">
        <v>0</v>
      </c>
      <c r="E34" s="455">
        <v>0</v>
      </c>
      <c r="F34" s="393"/>
      <c r="G34" s="482"/>
      <c r="H34" s="485"/>
      <c r="I34" s="429"/>
      <c r="J34" s="429"/>
    </row>
    <row r="35" spans="2:10" s="356" customFormat="1" ht="12.75" hidden="1" x14ac:dyDescent="0.25">
      <c r="B35" s="639"/>
      <c r="C35" s="442"/>
      <c r="D35" s="454">
        <v>0</v>
      </c>
      <c r="E35" s="455">
        <v>0</v>
      </c>
      <c r="F35" s="393"/>
      <c r="G35" s="482"/>
      <c r="H35" s="485"/>
      <c r="I35" s="429"/>
      <c r="J35" s="429"/>
    </row>
    <row r="36" spans="2:10" s="356" customFormat="1" ht="12.75" hidden="1" x14ac:dyDescent="0.25">
      <c r="B36" s="639"/>
      <c r="C36" s="442"/>
      <c r="D36" s="454">
        <v>0</v>
      </c>
      <c r="E36" s="455">
        <v>0</v>
      </c>
      <c r="F36" s="393"/>
      <c r="G36" s="482"/>
      <c r="H36" s="485"/>
      <c r="I36" s="429"/>
      <c r="J36" s="429"/>
    </row>
    <row r="37" spans="2:10" s="356" customFormat="1" ht="12.75" hidden="1" x14ac:dyDescent="0.25">
      <c r="B37" s="639"/>
      <c r="C37" s="442"/>
      <c r="D37" s="454">
        <v>0</v>
      </c>
      <c r="E37" s="455">
        <v>0</v>
      </c>
      <c r="F37" s="393"/>
      <c r="G37" s="482"/>
      <c r="H37" s="485"/>
      <c r="I37" s="429"/>
      <c r="J37" s="429"/>
    </row>
    <row r="38" spans="2:10" s="356" customFormat="1" ht="12.75" hidden="1" x14ac:dyDescent="0.25">
      <c r="B38" s="639"/>
      <c r="C38" s="442"/>
      <c r="D38" s="454">
        <v>0</v>
      </c>
      <c r="E38" s="455">
        <v>0</v>
      </c>
      <c r="F38" s="393"/>
      <c r="G38" s="482"/>
      <c r="H38" s="485"/>
      <c r="I38" s="429"/>
      <c r="J38" s="429"/>
    </row>
    <row r="39" spans="2:10" s="356" customFormat="1" ht="12.75" hidden="1" x14ac:dyDescent="0.25">
      <c r="B39" s="639"/>
      <c r="C39" s="442"/>
      <c r="D39" s="454">
        <v>0</v>
      </c>
      <c r="E39" s="455">
        <v>0</v>
      </c>
      <c r="F39" s="393"/>
      <c r="G39" s="482"/>
      <c r="H39" s="485"/>
      <c r="I39" s="429"/>
      <c r="J39" s="429"/>
    </row>
    <row r="40" spans="2:10" s="356" customFormat="1" ht="12.75" hidden="1" x14ac:dyDescent="0.25">
      <c r="B40" s="639"/>
      <c r="C40" s="442"/>
      <c r="D40" s="454">
        <v>0</v>
      </c>
      <c r="E40" s="455">
        <v>0</v>
      </c>
      <c r="F40" s="393"/>
      <c r="G40" s="482"/>
      <c r="H40" s="485"/>
      <c r="I40" s="429"/>
      <c r="J40" s="429"/>
    </row>
    <row r="41" spans="2:10" s="356" customFormat="1" ht="12.75" hidden="1" x14ac:dyDescent="0.25">
      <c r="B41" s="639"/>
      <c r="C41" s="442"/>
      <c r="D41" s="454">
        <v>0</v>
      </c>
      <c r="E41" s="455">
        <v>0</v>
      </c>
      <c r="F41" s="393"/>
      <c r="G41" s="482"/>
      <c r="H41" s="485"/>
      <c r="I41" s="429"/>
      <c r="J41" s="429"/>
    </row>
    <row r="42" spans="2:10" s="356" customFormat="1" ht="12.75" hidden="1" x14ac:dyDescent="0.25">
      <c r="B42" s="639"/>
      <c r="C42" s="442"/>
      <c r="D42" s="454">
        <v>0</v>
      </c>
      <c r="E42" s="455">
        <v>0</v>
      </c>
      <c r="F42" s="393"/>
      <c r="G42" s="482"/>
      <c r="H42" s="485"/>
      <c r="I42" s="429"/>
      <c r="J42" s="429"/>
    </row>
    <row r="43" spans="2:10" s="356" customFormat="1" ht="12.75" hidden="1" x14ac:dyDescent="0.25">
      <c r="B43" s="639"/>
      <c r="C43" s="442"/>
      <c r="D43" s="454">
        <v>0</v>
      </c>
      <c r="E43" s="455">
        <v>0</v>
      </c>
      <c r="F43" s="393"/>
      <c r="G43" s="482"/>
      <c r="H43" s="485"/>
      <c r="I43" s="429"/>
      <c r="J43" s="429"/>
    </row>
    <row r="44" spans="2:10" s="356" customFormat="1" ht="12.75" hidden="1" x14ac:dyDescent="0.25">
      <c r="B44" s="639"/>
      <c r="C44" s="442"/>
      <c r="D44" s="454">
        <v>0</v>
      </c>
      <c r="E44" s="455">
        <v>0</v>
      </c>
      <c r="F44" s="393"/>
      <c r="G44" s="482"/>
      <c r="H44" s="485"/>
      <c r="I44" s="429"/>
      <c r="J44" s="429"/>
    </row>
    <row r="45" spans="2:10" s="356" customFormat="1" ht="12.75" hidden="1" x14ac:dyDescent="0.25">
      <c r="B45" s="639"/>
      <c r="C45" s="442"/>
      <c r="D45" s="454">
        <v>0</v>
      </c>
      <c r="E45" s="455">
        <v>0</v>
      </c>
      <c r="F45" s="393"/>
      <c r="G45" s="482"/>
      <c r="H45" s="485"/>
      <c r="I45" s="429"/>
      <c r="J45" s="429"/>
    </row>
    <row r="46" spans="2:10" s="356" customFormat="1" ht="12.75" hidden="1" x14ac:dyDescent="0.25">
      <c r="B46" s="639"/>
      <c r="C46" s="442"/>
      <c r="D46" s="454">
        <v>0</v>
      </c>
      <c r="E46" s="455">
        <v>0</v>
      </c>
      <c r="F46" s="393"/>
      <c r="G46" s="482"/>
      <c r="H46" s="485"/>
      <c r="I46" s="429"/>
      <c r="J46" s="429"/>
    </row>
    <row r="47" spans="2:10" s="356" customFormat="1" ht="12.75" hidden="1" x14ac:dyDescent="0.25">
      <c r="B47" s="639"/>
      <c r="C47" s="442"/>
      <c r="D47" s="454">
        <v>0</v>
      </c>
      <c r="E47" s="455">
        <v>0</v>
      </c>
      <c r="F47" s="393"/>
      <c r="G47" s="482"/>
      <c r="H47" s="485"/>
      <c r="I47" s="429"/>
      <c r="J47" s="429"/>
    </row>
    <row r="48" spans="2:10" s="356" customFormat="1" ht="12.75" hidden="1" x14ac:dyDescent="0.25">
      <c r="B48" s="639"/>
      <c r="C48" s="442"/>
      <c r="D48" s="454">
        <v>0</v>
      </c>
      <c r="E48" s="455">
        <v>0</v>
      </c>
      <c r="F48" s="393"/>
      <c r="G48" s="482"/>
      <c r="H48" s="485"/>
      <c r="I48" s="429"/>
      <c r="J48" s="429"/>
    </row>
    <row r="49" spans="2:10" s="356" customFormat="1" ht="12.75" hidden="1" x14ac:dyDescent="0.25">
      <c r="B49" s="639"/>
      <c r="C49" s="442"/>
      <c r="D49" s="454">
        <v>0</v>
      </c>
      <c r="E49" s="455">
        <v>0</v>
      </c>
      <c r="F49" s="393"/>
      <c r="G49" s="482"/>
      <c r="H49" s="485"/>
      <c r="I49" s="429"/>
      <c r="J49" s="429"/>
    </row>
    <row r="50" spans="2:10" s="356" customFormat="1" ht="12.75" hidden="1" x14ac:dyDescent="0.25">
      <c r="B50" s="639"/>
      <c r="C50" s="442"/>
      <c r="D50" s="454">
        <v>0</v>
      </c>
      <c r="E50" s="455">
        <v>0</v>
      </c>
      <c r="F50" s="393"/>
      <c r="G50" s="482"/>
      <c r="H50" s="485"/>
      <c r="I50" s="429"/>
      <c r="J50" s="429"/>
    </row>
    <row r="51" spans="2:10" s="356" customFormat="1" ht="12.75" hidden="1" x14ac:dyDescent="0.25">
      <c r="B51" s="639"/>
      <c r="C51" s="442"/>
      <c r="D51" s="454">
        <v>0</v>
      </c>
      <c r="E51" s="455">
        <v>0</v>
      </c>
      <c r="F51" s="393"/>
      <c r="G51" s="482"/>
      <c r="H51" s="485"/>
      <c r="I51" s="429"/>
      <c r="J51" s="429"/>
    </row>
    <row r="52" spans="2:10" s="356" customFormat="1" ht="12.75" hidden="1" x14ac:dyDescent="0.25">
      <c r="B52" s="640"/>
      <c r="C52" s="442"/>
      <c r="D52" s="454">
        <v>0</v>
      </c>
      <c r="E52" s="455">
        <v>0</v>
      </c>
      <c r="F52" s="393"/>
      <c r="G52" s="482"/>
      <c r="H52" s="485"/>
      <c r="I52" s="429"/>
      <c r="J52" s="429"/>
    </row>
    <row r="53" spans="2:10" s="356" customFormat="1" ht="12.75" hidden="1" x14ac:dyDescent="0.25">
      <c r="B53" s="394" t="s">
        <v>353</v>
      </c>
      <c r="C53" s="395">
        <v>0</v>
      </c>
      <c r="D53" s="396">
        <v>0</v>
      </c>
      <c r="E53" s="396">
        <v>0</v>
      </c>
      <c r="F53" s="393"/>
      <c r="G53" s="482"/>
      <c r="H53" s="485"/>
      <c r="I53" s="429"/>
      <c r="J53" s="429"/>
    </row>
    <row r="54" spans="2:10" s="356" customFormat="1" ht="12.75" x14ac:dyDescent="0.25">
      <c r="B54" s="636"/>
      <c r="C54" s="442" t="s">
        <v>756</v>
      </c>
      <c r="D54" s="454">
        <v>121.22</v>
      </c>
      <c r="E54" s="455">
        <v>2424400000</v>
      </c>
      <c r="F54" s="393"/>
      <c r="G54" s="482"/>
      <c r="H54" s="485"/>
      <c r="I54" s="429"/>
      <c r="J54" s="429"/>
    </row>
    <row r="55" spans="2:10" s="356" customFormat="1" ht="12.75" x14ac:dyDescent="0.25">
      <c r="B55" s="636"/>
      <c r="C55" s="442" t="s">
        <v>757</v>
      </c>
      <c r="D55" s="454">
        <v>119.53</v>
      </c>
      <c r="E55" s="455">
        <v>2390600000</v>
      </c>
      <c r="F55" s="393"/>
      <c r="G55" s="482"/>
      <c r="H55" s="485"/>
      <c r="I55" s="429"/>
      <c r="J55" s="429"/>
    </row>
    <row r="56" spans="2:10" s="356" customFormat="1" ht="12.75" x14ac:dyDescent="0.25">
      <c r="B56" s="636"/>
      <c r="C56" s="442" t="s">
        <v>857</v>
      </c>
      <c r="D56" s="454">
        <v>167.64</v>
      </c>
      <c r="E56" s="455">
        <v>0</v>
      </c>
      <c r="F56" s="393"/>
      <c r="G56" s="482"/>
      <c r="H56" s="485"/>
      <c r="I56" s="429"/>
      <c r="J56" s="429"/>
    </row>
    <row r="57" spans="2:10" s="356" customFormat="1" ht="12.75" x14ac:dyDescent="0.25">
      <c r="B57" s="636"/>
      <c r="C57" s="442" t="s">
        <v>758</v>
      </c>
      <c r="D57" s="454">
        <v>144.74</v>
      </c>
      <c r="E57" s="455">
        <v>1447400000</v>
      </c>
      <c r="F57" s="393"/>
      <c r="G57" s="482"/>
      <c r="H57" s="485"/>
      <c r="I57" s="429"/>
      <c r="J57" s="429"/>
    </row>
    <row r="58" spans="2:10" s="356" customFormat="1" ht="12.75" x14ac:dyDescent="0.25">
      <c r="B58" s="636"/>
      <c r="C58" s="442" t="s">
        <v>759</v>
      </c>
      <c r="D58" s="454">
        <v>91.11</v>
      </c>
      <c r="E58" s="455">
        <v>911100000</v>
      </c>
      <c r="F58" s="393"/>
      <c r="G58" s="482"/>
      <c r="H58" s="485"/>
      <c r="I58" s="429"/>
      <c r="J58" s="429"/>
    </row>
    <row r="59" spans="2:10" s="356" customFormat="1" ht="12.75" x14ac:dyDescent="0.25">
      <c r="B59" s="394" t="s">
        <v>368</v>
      </c>
      <c r="C59" s="395">
        <v>5</v>
      </c>
      <c r="D59" s="396">
        <v>644.24</v>
      </c>
      <c r="E59" s="396">
        <v>7173500000</v>
      </c>
      <c r="F59" s="393"/>
      <c r="G59" s="482"/>
      <c r="H59" s="485"/>
      <c r="I59" s="429"/>
      <c r="J59" s="429"/>
    </row>
    <row r="60" spans="2:10" s="356" customFormat="1" ht="12.75" x14ac:dyDescent="0.25">
      <c r="B60" s="635" t="s">
        <v>406</v>
      </c>
      <c r="C60" s="442" t="s">
        <v>901</v>
      </c>
      <c r="D60" s="454">
        <v>7.5</v>
      </c>
      <c r="E60" s="455">
        <v>400020000</v>
      </c>
      <c r="F60" s="591"/>
      <c r="G60" s="583"/>
      <c r="H60" s="485"/>
      <c r="I60" s="429"/>
      <c r="J60" s="429"/>
    </row>
    <row r="61" spans="2:10" s="356" customFormat="1" ht="12.75" x14ac:dyDescent="0.25">
      <c r="B61" s="636"/>
      <c r="C61" s="442" t="s">
        <v>537</v>
      </c>
      <c r="D61" s="454">
        <v>65.900000000000006</v>
      </c>
      <c r="E61" s="455">
        <v>1581600000</v>
      </c>
      <c r="F61" s="591"/>
      <c r="G61" s="583"/>
      <c r="H61" s="485"/>
      <c r="I61" s="429"/>
      <c r="J61" s="429"/>
    </row>
    <row r="62" spans="2:10" s="356" customFormat="1" ht="12.75" x14ac:dyDescent="0.25">
      <c r="B62" s="636"/>
      <c r="C62" s="442" t="s">
        <v>408</v>
      </c>
      <c r="D62" s="454">
        <v>69.98</v>
      </c>
      <c r="E62" s="455">
        <v>1679520000</v>
      </c>
      <c r="F62" s="591"/>
      <c r="G62" s="583"/>
      <c r="H62" s="485"/>
      <c r="I62" s="429"/>
      <c r="J62" s="429"/>
    </row>
    <row r="63" spans="2:10" s="356" customFormat="1" ht="12.75" x14ac:dyDescent="0.25">
      <c r="B63" s="636"/>
      <c r="C63" s="442" t="s">
        <v>446</v>
      </c>
      <c r="D63" s="454">
        <v>85.88</v>
      </c>
      <c r="E63" s="455">
        <v>2061120000</v>
      </c>
      <c r="F63" s="591"/>
      <c r="G63" s="583"/>
      <c r="H63" s="485"/>
      <c r="I63" s="429"/>
      <c r="J63" s="429"/>
    </row>
    <row r="64" spans="2:10" s="356" customFormat="1" ht="12.75" x14ac:dyDescent="0.25">
      <c r="B64" s="636"/>
      <c r="C64" s="442" t="s">
        <v>409</v>
      </c>
      <c r="D64" s="454">
        <v>68.03</v>
      </c>
      <c r="E64" s="455">
        <v>1632720000</v>
      </c>
      <c r="F64" s="591"/>
      <c r="G64" s="583"/>
      <c r="H64" s="485"/>
      <c r="I64" s="429"/>
      <c r="J64" s="429"/>
    </row>
    <row r="65" spans="2:10" s="356" customFormat="1" ht="12.75" x14ac:dyDescent="0.25">
      <c r="B65" s="636"/>
      <c r="C65" s="442" t="s">
        <v>410</v>
      </c>
      <c r="D65" s="454">
        <v>67.77</v>
      </c>
      <c r="E65" s="455">
        <v>1558710000</v>
      </c>
      <c r="F65" s="591"/>
      <c r="G65" s="583"/>
      <c r="H65" s="485"/>
      <c r="I65" s="429"/>
      <c r="J65" s="429"/>
    </row>
    <row r="66" spans="2:10" s="356" customFormat="1" ht="12.75" x14ac:dyDescent="0.25">
      <c r="B66" s="636"/>
      <c r="C66" s="442" t="s">
        <v>412</v>
      </c>
      <c r="D66" s="454">
        <v>64.06</v>
      </c>
      <c r="E66" s="455">
        <v>1754040000</v>
      </c>
      <c r="F66" s="591"/>
      <c r="G66" s="583"/>
      <c r="H66" s="485"/>
      <c r="I66" s="429"/>
      <c r="J66" s="429"/>
    </row>
    <row r="67" spans="2:10" s="356" customFormat="1" ht="12.75" x14ac:dyDescent="0.25">
      <c r="B67" s="636"/>
      <c r="C67" s="442" t="s">
        <v>413</v>
      </c>
      <c r="D67" s="454">
        <v>64.06</v>
      </c>
      <c r="E67" s="455">
        <v>1537440000</v>
      </c>
      <c r="F67" s="591"/>
      <c r="G67" s="583"/>
      <c r="H67" s="485"/>
      <c r="I67" s="429"/>
      <c r="J67" s="429"/>
    </row>
    <row r="68" spans="2:10" s="356" customFormat="1" ht="12.75" x14ac:dyDescent="0.25">
      <c r="B68" s="636"/>
      <c r="C68" s="442" t="s">
        <v>414</v>
      </c>
      <c r="D68" s="454">
        <v>271</v>
      </c>
      <c r="E68" s="455">
        <v>4878000000</v>
      </c>
      <c r="F68" s="591"/>
      <c r="G68" s="583"/>
      <c r="H68" s="485"/>
      <c r="I68" s="429"/>
      <c r="J68" s="429"/>
    </row>
    <row r="69" spans="2:10" s="356" customFormat="1" ht="12.75" x14ac:dyDescent="0.25">
      <c r="B69" s="636"/>
      <c r="C69" s="442" t="s">
        <v>415</v>
      </c>
      <c r="D69" s="454">
        <v>519.33000000000004</v>
      </c>
      <c r="E69" s="455">
        <v>6491625000</v>
      </c>
      <c r="F69" s="591"/>
      <c r="G69" s="583"/>
      <c r="H69" s="485"/>
      <c r="I69" s="429"/>
      <c r="J69" s="429"/>
    </row>
    <row r="70" spans="2:10" s="356" customFormat="1" ht="12.75" x14ac:dyDescent="0.25">
      <c r="B70" s="636"/>
      <c r="C70" s="442" t="s">
        <v>604</v>
      </c>
      <c r="D70" s="454">
        <v>0</v>
      </c>
      <c r="E70" s="455">
        <v>0</v>
      </c>
      <c r="F70" s="591"/>
      <c r="G70" s="583"/>
      <c r="H70" s="485"/>
      <c r="I70" s="429"/>
      <c r="J70" s="429"/>
    </row>
    <row r="71" spans="2:10" s="356" customFormat="1" ht="12.75" x14ac:dyDescent="0.25">
      <c r="B71" s="636"/>
      <c r="C71" s="442" t="s">
        <v>605</v>
      </c>
      <c r="D71" s="454">
        <v>0</v>
      </c>
      <c r="E71" s="455">
        <v>0</v>
      </c>
      <c r="F71" s="591"/>
      <c r="G71" s="583"/>
      <c r="H71" s="485"/>
      <c r="I71" s="429"/>
      <c r="J71" s="429"/>
    </row>
    <row r="72" spans="2:10" s="356" customFormat="1" ht="12.75" x14ac:dyDescent="0.25">
      <c r="B72" s="636"/>
      <c r="C72" s="442" t="s">
        <v>416</v>
      </c>
      <c r="D72" s="454">
        <v>1176.6400000000001</v>
      </c>
      <c r="E72" s="455">
        <v>5883200000</v>
      </c>
      <c r="F72" s="591"/>
      <c r="G72" s="583"/>
      <c r="H72" s="485"/>
      <c r="I72" s="429"/>
      <c r="J72" s="429"/>
    </row>
    <row r="73" spans="2:10" s="356" customFormat="1" ht="12.75" x14ac:dyDescent="0.25">
      <c r="B73" s="636"/>
      <c r="C73" s="442" t="s">
        <v>417</v>
      </c>
      <c r="D73" s="454">
        <v>301.49</v>
      </c>
      <c r="E73" s="455">
        <v>5426820000</v>
      </c>
      <c r="F73" s="591"/>
      <c r="G73" s="583"/>
      <c r="H73" s="485"/>
      <c r="I73" s="429"/>
      <c r="J73" s="429"/>
    </row>
    <row r="74" spans="2:10" s="356" customFormat="1" ht="12.75" x14ac:dyDescent="0.25">
      <c r="B74" s="636"/>
      <c r="C74" s="442" t="s">
        <v>418</v>
      </c>
      <c r="D74" s="454">
        <v>391.59</v>
      </c>
      <c r="E74" s="455">
        <v>7831800000</v>
      </c>
      <c r="F74" s="591"/>
      <c r="G74" s="583"/>
      <c r="H74" s="485"/>
      <c r="I74" s="429"/>
      <c r="J74" s="429"/>
    </row>
    <row r="75" spans="2:10" s="356" customFormat="1" ht="12.75" x14ac:dyDescent="0.25">
      <c r="B75" s="636"/>
      <c r="C75" s="442" t="s">
        <v>419</v>
      </c>
      <c r="D75" s="454">
        <v>0</v>
      </c>
      <c r="E75" s="455">
        <v>0</v>
      </c>
      <c r="F75" s="591"/>
      <c r="G75" s="583"/>
      <c r="H75" s="485"/>
      <c r="I75" s="429"/>
      <c r="J75" s="429"/>
    </row>
    <row r="76" spans="2:10" s="356" customFormat="1" ht="12.75" x14ac:dyDescent="0.25">
      <c r="B76" s="636"/>
      <c r="C76" s="442" t="s">
        <v>447</v>
      </c>
      <c r="D76" s="454">
        <v>0</v>
      </c>
      <c r="E76" s="455">
        <v>0</v>
      </c>
      <c r="F76" s="591"/>
      <c r="G76" s="583"/>
      <c r="H76" s="485"/>
      <c r="I76" s="429"/>
      <c r="J76" s="429"/>
    </row>
    <row r="77" spans="2:10" s="356" customFormat="1" ht="12.75" x14ac:dyDescent="0.25">
      <c r="B77" s="636"/>
      <c r="C77" s="442" t="s">
        <v>515</v>
      </c>
      <c r="D77" s="454">
        <v>257.35000000000002</v>
      </c>
      <c r="E77" s="455">
        <v>4632300000</v>
      </c>
      <c r="F77" s="591"/>
      <c r="G77" s="583"/>
      <c r="H77" s="485"/>
      <c r="I77" s="429"/>
      <c r="J77" s="429"/>
    </row>
    <row r="78" spans="2:10" s="356" customFormat="1" ht="12.75" x14ac:dyDescent="0.25">
      <c r="B78" s="636"/>
      <c r="C78" s="442" t="s">
        <v>623</v>
      </c>
      <c r="D78" s="454">
        <v>0</v>
      </c>
      <c r="E78" s="455">
        <v>0</v>
      </c>
      <c r="F78" s="591"/>
      <c r="G78" s="583"/>
      <c r="H78" s="485"/>
      <c r="I78" s="429"/>
      <c r="J78" s="429"/>
    </row>
    <row r="79" spans="2:10" s="356" customFormat="1" ht="12.75" x14ac:dyDescent="0.25">
      <c r="B79" s="636"/>
      <c r="C79" s="442" t="s">
        <v>624</v>
      </c>
      <c r="D79" s="454">
        <v>34.75</v>
      </c>
      <c r="E79" s="455">
        <v>417000000</v>
      </c>
      <c r="F79" s="591"/>
      <c r="G79" s="583"/>
      <c r="H79" s="485"/>
      <c r="I79" s="429"/>
      <c r="J79" s="429"/>
    </row>
    <row r="80" spans="2:10" s="356" customFormat="1" ht="12.75" x14ac:dyDescent="0.25">
      <c r="B80" s="636"/>
      <c r="C80" s="442" t="s">
        <v>616</v>
      </c>
      <c r="D80" s="454">
        <v>173.16</v>
      </c>
      <c r="E80" s="455">
        <v>1731600000</v>
      </c>
      <c r="F80" s="591"/>
      <c r="G80" s="583"/>
      <c r="H80" s="485"/>
      <c r="I80" s="429"/>
      <c r="J80" s="429"/>
    </row>
    <row r="81" spans="2:10" s="356" customFormat="1" ht="12.75" x14ac:dyDescent="0.25">
      <c r="B81" s="636"/>
      <c r="C81" s="442" t="s">
        <v>617</v>
      </c>
      <c r="D81" s="454">
        <v>35.93</v>
      </c>
      <c r="E81" s="455">
        <v>431160000</v>
      </c>
      <c r="F81" s="591"/>
      <c r="G81" s="583"/>
      <c r="H81" s="485"/>
      <c r="I81" s="429"/>
      <c r="J81" s="429"/>
    </row>
    <row r="82" spans="2:10" s="356" customFormat="1" ht="12.75" x14ac:dyDescent="0.25">
      <c r="B82" s="636"/>
      <c r="C82" s="442" t="s">
        <v>884</v>
      </c>
      <c r="D82" s="454">
        <v>67.38</v>
      </c>
      <c r="E82" s="455">
        <v>808560000</v>
      </c>
      <c r="F82" s="591"/>
      <c r="G82" s="583"/>
      <c r="H82" s="485"/>
      <c r="I82" s="429"/>
      <c r="J82" s="429"/>
    </row>
    <row r="83" spans="2:10" s="356" customFormat="1" ht="12.75" x14ac:dyDescent="0.25">
      <c r="B83" s="636"/>
      <c r="C83" s="442" t="s">
        <v>885</v>
      </c>
      <c r="D83" s="454">
        <v>64.12</v>
      </c>
      <c r="E83" s="455">
        <v>769440000</v>
      </c>
      <c r="F83" s="591"/>
      <c r="G83" s="583"/>
      <c r="H83" s="485"/>
      <c r="I83" s="429"/>
      <c r="J83" s="429"/>
    </row>
    <row r="84" spans="2:10" s="356" customFormat="1" ht="12.75" x14ac:dyDescent="0.25">
      <c r="B84" s="636"/>
      <c r="C84" s="442" t="s">
        <v>831</v>
      </c>
      <c r="D84" s="454">
        <v>0</v>
      </c>
      <c r="E84" s="455">
        <v>0</v>
      </c>
      <c r="F84" s="591"/>
      <c r="G84" s="583"/>
      <c r="H84" s="485"/>
      <c r="I84" s="429"/>
      <c r="J84" s="429"/>
    </row>
    <row r="85" spans="2:10" s="356" customFormat="1" ht="12.75" x14ac:dyDescent="0.25">
      <c r="B85" s="636"/>
      <c r="C85" s="442" t="s">
        <v>455</v>
      </c>
      <c r="D85" s="454">
        <v>200.11</v>
      </c>
      <c r="E85" s="455">
        <v>3001650000</v>
      </c>
      <c r="F85" s="591"/>
      <c r="G85" s="583"/>
      <c r="H85" s="485"/>
      <c r="I85" s="429"/>
      <c r="J85" s="429"/>
    </row>
    <row r="86" spans="2:10" s="356" customFormat="1" ht="12.75" x14ac:dyDescent="0.25">
      <c r="B86" s="636"/>
      <c r="C86" s="442" t="s">
        <v>456</v>
      </c>
      <c r="D86" s="454">
        <v>301.39999999999998</v>
      </c>
      <c r="E86" s="455">
        <v>4219600000</v>
      </c>
      <c r="F86" s="591"/>
      <c r="G86" s="583"/>
      <c r="H86" s="485"/>
      <c r="I86" s="429"/>
      <c r="J86" s="429"/>
    </row>
    <row r="87" spans="2:10" s="356" customFormat="1" ht="12.75" x14ac:dyDescent="0.25">
      <c r="B87" s="636"/>
      <c r="C87" s="442" t="s">
        <v>421</v>
      </c>
      <c r="D87" s="454">
        <v>400.75</v>
      </c>
      <c r="E87" s="455">
        <v>6412000000</v>
      </c>
      <c r="F87" s="591"/>
      <c r="G87" s="583"/>
      <c r="H87" s="485"/>
      <c r="I87" s="429"/>
      <c r="J87" s="429"/>
    </row>
    <row r="88" spans="2:10" s="356" customFormat="1" ht="12.75" x14ac:dyDescent="0.25">
      <c r="B88" s="636"/>
      <c r="C88" s="442" t="s">
        <v>457</v>
      </c>
      <c r="D88" s="454">
        <v>0</v>
      </c>
      <c r="E88" s="455">
        <v>0</v>
      </c>
      <c r="F88" s="591"/>
      <c r="G88" s="583"/>
      <c r="H88" s="485"/>
      <c r="I88" s="429"/>
      <c r="J88" s="429"/>
    </row>
    <row r="89" spans="2:10" s="356" customFormat="1" ht="12.75" x14ac:dyDescent="0.25">
      <c r="B89" s="636"/>
      <c r="C89" s="442" t="s">
        <v>606</v>
      </c>
      <c r="D89" s="454">
        <v>0</v>
      </c>
      <c r="E89" s="455">
        <v>0</v>
      </c>
      <c r="F89" s="591"/>
      <c r="G89" s="583"/>
      <c r="H89" s="485"/>
      <c r="I89" s="429"/>
      <c r="J89" s="429"/>
    </row>
    <row r="90" spans="2:10" s="356" customFormat="1" ht="12.75" x14ac:dyDescent="0.25">
      <c r="B90" s="636"/>
      <c r="C90" s="442" t="s">
        <v>422</v>
      </c>
      <c r="D90" s="454">
        <v>92.4</v>
      </c>
      <c r="E90" s="455">
        <v>2079000000</v>
      </c>
      <c r="F90" s="591"/>
      <c r="G90" s="583"/>
      <c r="H90" s="485"/>
      <c r="I90" s="429"/>
      <c r="J90" s="429"/>
    </row>
    <row r="91" spans="2:10" s="356" customFormat="1" ht="12.75" x14ac:dyDescent="0.25">
      <c r="B91" s="636"/>
      <c r="C91" s="442" t="s">
        <v>423</v>
      </c>
      <c r="D91" s="454">
        <v>90.93</v>
      </c>
      <c r="E91" s="455">
        <v>2000460000</v>
      </c>
      <c r="F91" s="591"/>
      <c r="G91" s="583"/>
      <c r="H91" s="485"/>
      <c r="I91" s="429"/>
      <c r="J91" s="429"/>
    </row>
    <row r="92" spans="2:10" s="356" customFormat="1" ht="12.75" x14ac:dyDescent="0.25">
      <c r="B92" s="636"/>
      <c r="C92" s="442" t="s">
        <v>427</v>
      </c>
      <c r="D92" s="454">
        <v>53.4</v>
      </c>
      <c r="E92" s="455">
        <v>1174800000</v>
      </c>
      <c r="F92" s="591"/>
      <c r="G92" s="583"/>
      <c r="H92" s="485"/>
      <c r="I92" s="429"/>
      <c r="J92" s="429"/>
    </row>
    <row r="93" spans="2:10" s="356" customFormat="1" ht="12.75" x14ac:dyDescent="0.25">
      <c r="B93" s="636"/>
      <c r="C93" s="442" t="s">
        <v>509</v>
      </c>
      <c r="D93" s="454">
        <v>58.1</v>
      </c>
      <c r="E93" s="455">
        <v>1278200000</v>
      </c>
      <c r="F93" s="591"/>
      <c r="G93" s="583"/>
      <c r="H93" s="485"/>
      <c r="I93" s="429"/>
      <c r="J93" s="429"/>
    </row>
    <row r="94" spans="2:10" s="356" customFormat="1" ht="12.75" x14ac:dyDescent="0.25">
      <c r="B94" s="636"/>
      <c r="C94" s="442" t="s">
        <v>428</v>
      </c>
      <c r="D94" s="454">
        <v>84</v>
      </c>
      <c r="E94" s="455">
        <v>1848000000</v>
      </c>
      <c r="F94" s="591"/>
      <c r="G94" s="583"/>
      <c r="H94" s="485"/>
      <c r="I94" s="429"/>
      <c r="J94" s="429"/>
    </row>
    <row r="95" spans="2:10" s="356" customFormat="1" ht="12.75" x14ac:dyDescent="0.25">
      <c r="B95" s="636"/>
      <c r="C95" s="442" t="s">
        <v>429</v>
      </c>
      <c r="D95" s="454">
        <v>58.53</v>
      </c>
      <c r="E95" s="455">
        <v>1404720000</v>
      </c>
      <c r="F95" s="591"/>
      <c r="G95" s="583"/>
      <c r="H95" s="485"/>
      <c r="I95" s="429"/>
      <c r="J95" s="429"/>
    </row>
    <row r="96" spans="2:10" s="356" customFormat="1" ht="12.75" x14ac:dyDescent="0.25">
      <c r="B96" s="636"/>
      <c r="C96" s="442" t="s">
        <v>510</v>
      </c>
      <c r="D96" s="454">
        <v>54.85</v>
      </c>
      <c r="E96" s="455">
        <v>1316400000</v>
      </c>
      <c r="F96" s="591"/>
      <c r="G96" s="583"/>
      <c r="H96" s="485"/>
      <c r="I96" s="429"/>
      <c r="J96" s="429"/>
    </row>
    <row r="97" spans="2:10" s="356" customFormat="1" ht="12.75" x14ac:dyDescent="0.25">
      <c r="B97" s="636"/>
      <c r="C97" s="442" t="s">
        <v>430</v>
      </c>
      <c r="D97" s="454">
        <v>50.77</v>
      </c>
      <c r="E97" s="455">
        <v>1218480000</v>
      </c>
      <c r="F97" s="591"/>
      <c r="G97" s="583"/>
      <c r="H97" s="485"/>
      <c r="I97" s="429"/>
      <c r="J97" s="429"/>
    </row>
    <row r="98" spans="2:10" s="356" customFormat="1" ht="12.75" x14ac:dyDescent="0.25">
      <c r="B98" s="636"/>
      <c r="C98" s="442" t="s">
        <v>431</v>
      </c>
      <c r="D98" s="454">
        <v>76.55</v>
      </c>
      <c r="E98" s="455">
        <v>1684100000</v>
      </c>
      <c r="F98" s="591"/>
      <c r="G98" s="583"/>
      <c r="H98" s="485"/>
      <c r="I98" s="429"/>
      <c r="J98" s="429"/>
    </row>
    <row r="99" spans="2:10" s="356" customFormat="1" ht="12.75" x14ac:dyDescent="0.25">
      <c r="B99" s="636"/>
      <c r="C99" s="442" t="s">
        <v>432</v>
      </c>
      <c r="D99" s="454">
        <v>76.55</v>
      </c>
      <c r="E99" s="455">
        <v>1684100000</v>
      </c>
      <c r="F99" s="591"/>
      <c r="G99" s="583"/>
      <c r="H99" s="485"/>
      <c r="I99" s="429"/>
      <c r="J99" s="429"/>
    </row>
    <row r="100" spans="2:10" s="356" customFormat="1" ht="12.75" x14ac:dyDescent="0.25">
      <c r="B100" s="636"/>
      <c r="C100" s="442" t="s">
        <v>435</v>
      </c>
      <c r="D100" s="454">
        <v>90.61</v>
      </c>
      <c r="E100" s="455">
        <v>1993420000</v>
      </c>
      <c r="F100" s="591"/>
      <c r="G100" s="583"/>
      <c r="H100" s="485"/>
      <c r="I100" s="429"/>
      <c r="J100" s="429"/>
    </row>
    <row r="101" spans="2:10" s="356" customFormat="1" ht="12.75" x14ac:dyDescent="0.25">
      <c r="B101" s="636"/>
      <c r="C101" s="442" t="s">
        <v>436</v>
      </c>
      <c r="D101" s="454">
        <v>89.03</v>
      </c>
      <c r="E101" s="455">
        <v>1958660000</v>
      </c>
      <c r="F101" s="591"/>
      <c r="G101" s="583"/>
      <c r="H101" s="485"/>
      <c r="I101" s="429"/>
      <c r="J101" s="429"/>
    </row>
    <row r="102" spans="2:10" s="356" customFormat="1" ht="12.75" x14ac:dyDescent="0.25">
      <c r="B102" s="636"/>
      <c r="C102" s="442" t="s">
        <v>475</v>
      </c>
      <c r="D102" s="454">
        <v>175.93</v>
      </c>
      <c r="E102" s="455">
        <v>2199125000</v>
      </c>
      <c r="F102" s="591"/>
      <c r="G102" s="583"/>
      <c r="H102" s="485"/>
      <c r="I102" s="429"/>
      <c r="J102" s="429"/>
    </row>
    <row r="103" spans="2:10" s="356" customFormat="1" ht="12.75" x14ac:dyDescent="0.25">
      <c r="B103" s="636"/>
      <c r="C103" s="442" t="s">
        <v>842</v>
      </c>
      <c r="D103" s="454">
        <v>8.7100000000000009</v>
      </c>
      <c r="E103" s="455">
        <v>52260000</v>
      </c>
      <c r="F103" s="591"/>
      <c r="G103" s="583"/>
      <c r="H103" s="485"/>
      <c r="I103" s="429"/>
      <c r="J103" s="429"/>
    </row>
    <row r="104" spans="2:10" s="356" customFormat="1" ht="12.75" x14ac:dyDescent="0.25">
      <c r="B104" s="636"/>
      <c r="C104" s="442" t="s">
        <v>625</v>
      </c>
      <c r="D104" s="454">
        <v>31.51</v>
      </c>
      <c r="E104" s="455">
        <v>189060000</v>
      </c>
      <c r="F104" s="591"/>
      <c r="G104" s="583"/>
      <c r="H104" s="485"/>
      <c r="I104" s="429"/>
      <c r="J104" s="429"/>
    </row>
    <row r="105" spans="2:10" s="356" customFormat="1" ht="12.75" x14ac:dyDescent="0.25">
      <c r="B105" s="636"/>
      <c r="C105" s="442" t="s">
        <v>618</v>
      </c>
      <c r="D105" s="454">
        <v>40.909999999999997</v>
      </c>
      <c r="E105" s="455">
        <v>245460000</v>
      </c>
      <c r="F105" s="591"/>
      <c r="G105" s="583"/>
      <c r="H105" s="588"/>
      <c r="I105" s="429"/>
      <c r="J105" s="429"/>
    </row>
    <row r="106" spans="2:10" s="356" customFormat="1" ht="12.75" x14ac:dyDescent="0.25">
      <c r="B106" s="636"/>
      <c r="C106" s="442" t="s">
        <v>619</v>
      </c>
      <c r="D106" s="454">
        <v>10.68</v>
      </c>
      <c r="E106" s="455">
        <v>64080000</v>
      </c>
      <c r="F106" s="591"/>
      <c r="G106" s="583"/>
      <c r="H106" s="588"/>
      <c r="I106" s="429"/>
      <c r="J106" s="429"/>
    </row>
    <row r="107" spans="2:10" s="356" customFormat="1" ht="12.75" x14ac:dyDescent="0.25">
      <c r="B107" s="636"/>
      <c r="C107" s="442" t="s">
        <v>620</v>
      </c>
      <c r="D107" s="454">
        <v>13.57</v>
      </c>
      <c r="E107" s="455">
        <v>81420000</v>
      </c>
      <c r="F107" s="591"/>
      <c r="G107" s="583"/>
      <c r="H107" s="588"/>
      <c r="I107" s="429"/>
      <c r="J107" s="429"/>
    </row>
    <row r="108" spans="2:10" s="356" customFormat="1" ht="12.75" x14ac:dyDescent="0.25">
      <c r="B108" s="636"/>
      <c r="C108" s="442" t="s">
        <v>621</v>
      </c>
      <c r="D108" s="454">
        <v>13.93</v>
      </c>
      <c r="E108" s="455">
        <v>83580000</v>
      </c>
      <c r="F108" s="591"/>
      <c r="G108" s="583"/>
      <c r="H108" s="588"/>
      <c r="I108" s="429"/>
      <c r="J108" s="429"/>
    </row>
    <row r="109" spans="2:10" s="356" customFormat="1" ht="12.75" x14ac:dyDescent="0.25">
      <c r="B109" s="636"/>
      <c r="C109" s="442" t="s">
        <v>622</v>
      </c>
      <c r="D109" s="454">
        <v>16.940000000000001</v>
      </c>
      <c r="E109" s="455">
        <v>101640000</v>
      </c>
      <c r="F109" s="591"/>
      <c r="G109" s="583"/>
      <c r="H109" s="588"/>
      <c r="I109" s="429"/>
      <c r="J109" s="429"/>
    </row>
    <row r="110" spans="2:10" s="356" customFormat="1" ht="12.75" x14ac:dyDescent="0.25">
      <c r="B110" s="636"/>
      <c r="C110" s="442" t="s">
        <v>902</v>
      </c>
      <c r="D110" s="454">
        <v>6.88</v>
      </c>
      <c r="E110" s="455">
        <v>41280000</v>
      </c>
      <c r="F110" s="591"/>
      <c r="G110" s="583"/>
      <c r="H110" s="485"/>
      <c r="I110" s="429"/>
      <c r="J110" s="429"/>
    </row>
    <row r="111" spans="2:10" s="356" customFormat="1" ht="12.75" x14ac:dyDescent="0.25">
      <c r="B111" s="636"/>
      <c r="C111" s="442" t="s">
        <v>844</v>
      </c>
      <c r="D111" s="454">
        <v>14.51</v>
      </c>
      <c r="E111" s="455">
        <v>87060000</v>
      </c>
      <c r="F111" s="591"/>
      <c r="G111" s="583"/>
      <c r="H111" s="485"/>
      <c r="I111" s="429"/>
      <c r="J111" s="429"/>
    </row>
    <row r="112" spans="2:10" s="356" customFormat="1" ht="12.75" x14ac:dyDescent="0.25">
      <c r="B112" s="636"/>
      <c r="C112" s="442" t="s">
        <v>873</v>
      </c>
      <c r="D112" s="454">
        <v>44.93</v>
      </c>
      <c r="E112" s="455">
        <v>269580000</v>
      </c>
      <c r="F112" s="591"/>
      <c r="G112" s="583"/>
      <c r="H112" s="485"/>
      <c r="I112" s="429"/>
      <c r="J112" s="429"/>
    </row>
    <row r="113" spans="2:10" s="356" customFormat="1" ht="12.75" x14ac:dyDescent="0.25">
      <c r="B113" s="636"/>
      <c r="C113" s="442" t="s">
        <v>903</v>
      </c>
      <c r="D113" s="454">
        <v>8.4700000000000006</v>
      </c>
      <c r="E113" s="455">
        <v>50820000</v>
      </c>
      <c r="F113" s="591"/>
      <c r="G113" s="583"/>
      <c r="H113" s="485"/>
      <c r="I113" s="429"/>
      <c r="J113" s="429"/>
    </row>
    <row r="114" spans="2:10" s="356" customFormat="1" ht="12.75" x14ac:dyDescent="0.25">
      <c r="B114" s="394" t="s">
        <v>407</v>
      </c>
      <c r="C114" s="395">
        <v>54</v>
      </c>
      <c r="D114" s="396">
        <v>5950.8700000000017</v>
      </c>
      <c r="E114" s="396">
        <v>88245630000</v>
      </c>
      <c r="F114" s="393"/>
      <c r="G114" s="482"/>
      <c r="H114" s="485"/>
      <c r="I114" s="429"/>
      <c r="J114" s="429"/>
    </row>
    <row r="115" spans="2:10" s="356" customFormat="1" ht="12.75" x14ac:dyDescent="0.25">
      <c r="B115" s="635" t="s">
        <v>503</v>
      </c>
      <c r="C115" s="442" t="s">
        <v>628</v>
      </c>
      <c r="D115" s="454">
        <v>171.32</v>
      </c>
      <c r="E115" s="455">
        <v>2141500000</v>
      </c>
      <c r="F115" s="393"/>
      <c r="G115" s="482"/>
      <c r="H115" s="485"/>
      <c r="I115" s="429"/>
      <c r="J115" s="429"/>
    </row>
    <row r="116" spans="2:10" s="356" customFormat="1" ht="12.75" x14ac:dyDescent="0.25">
      <c r="B116" s="636"/>
      <c r="C116" s="442" t="s">
        <v>559</v>
      </c>
      <c r="D116" s="454">
        <v>36.299999999999997</v>
      </c>
      <c r="E116" s="455">
        <v>726000000</v>
      </c>
      <c r="F116" s="393"/>
      <c r="G116" s="482"/>
      <c r="H116" s="485"/>
      <c r="I116" s="429"/>
      <c r="J116" s="429"/>
    </row>
    <row r="117" spans="2:10" s="356" customFormat="1" ht="12.75" x14ac:dyDescent="0.25">
      <c r="B117" s="636"/>
      <c r="C117" s="442" t="s">
        <v>845</v>
      </c>
      <c r="D117" s="454">
        <v>36.299999999999997</v>
      </c>
      <c r="E117" s="455">
        <v>726000000</v>
      </c>
      <c r="F117" s="393"/>
      <c r="G117" s="482"/>
      <c r="H117" s="485"/>
      <c r="I117" s="429"/>
      <c r="J117" s="429"/>
    </row>
    <row r="118" spans="2:10" s="356" customFormat="1" ht="12.75" x14ac:dyDescent="0.25">
      <c r="B118" s="636"/>
      <c r="C118" s="442" t="s">
        <v>496</v>
      </c>
      <c r="D118" s="454">
        <v>30.47</v>
      </c>
      <c r="E118" s="455">
        <v>761750000</v>
      </c>
      <c r="F118" s="393"/>
      <c r="G118" s="482"/>
      <c r="H118" s="485"/>
      <c r="I118" s="429"/>
      <c r="J118" s="429"/>
    </row>
    <row r="119" spans="2:10" s="356" customFormat="1" ht="12.75" x14ac:dyDescent="0.25">
      <c r="B119" s="636"/>
      <c r="C119" s="442" t="s">
        <v>856</v>
      </c>
      <c r="D119" s="454">
        <v>29.5</v>
      </c>
      <c r="E119" s="455">
        <v>472000000</v>
      </c>
      <c r="F119" s="393"/>
      <c r="G119" s="482"/>
      <c r="H119" s="485"/>
      <c r="I119" s="429"/>
      <c r="J119" s="429"/>
    </row>
    <row r="120" spans="2:10" s="356" customFormat="1" ht="12.75" x14ac:dyDescent="0.25">
      <c r="B120" s="636"/>
      <c r="C120" s="442" t="s">
        <v>527</v>
      </c>
      <c r="D120" s="454">
        <v>118.92</v>
      </c>
      <c r="E120" s="455">
        <v>1783800000</v>
      </c>
      <c r="F120" s="393"/>
      <c r="G120" s="482"/>
      <c r="H120" s="485"/>
      <c r="I120" s="429"/>
      <c r="J120" s="429"/>
    </row>
    <row r="121" spans="2:10" s="356" customFormat="1" ht="12.75" x14ac:dyDescent="0.25">
      <c r="B121" s="636"/>
      <c r="C121" s="442" t="s">
        <v>643</v>
      </c>
      <c r="D121" s="454">
        <v>82.13</v>
      </c>
      <c r="E121" s="455">
        <v>1806860000</v>
      </c>
      <c r="F121" s="393"/>
      <c r="G121" s="482"/>
      <c r="H121" s="485"/>
      <c r="I121" s="429"/>
      <c r="J121" s="429"/>
    </row>
    <row r="122" spans="2:10" s="356" customFormat="1" ht="12.75" x14ac:dyDescent="0.25">
      <c r="B122" s="636"/>
      <c r="C122" s="442" t="s">
        <v>644</v>
      </c>
      <c r="D122" s="454">
        <v>36.18</v>
      </c>
      <c r="E122" s="455">
        <v>868320000</v>
      </c>
      <c r="F122" s="393"/>
      <c r="G122" s="482"/>
      <c r="H122" s="485"/>
      <c r="I122" s="429"/>
      <c r="J122" s="429"/>
    </row>
    <row r="123" spans="2:10" s="356" customFormat="1" ht="12.75" x14ac:dyDescent="0.25">
      <c r="B123" s="636"/>
      <c r="C123" s="442" t="s">
        <v>497</v>
      </c>
      <c r="D123" s="454">
        <v>708.58</v>
      </c>
      <c r="E123" s="455">
        <v>4605770000</v>
      </c>
      <c r="F123" s="393"/>
      <c r="G123" s="482"/>
      <c r="H123" s="485"/>
      <c r="I123" s="429"/>
      <c r="J123" s="429"/>
    </row>
    <row r="124" spans="2:10" s="356" customFormat="1" ht="12.75" x14ac:dyDescent="0.25">
      <c r="B124" s="636"/>
      <c r="C124" s="442" t="s">
        <v>498</v>
      </c>
      <c r="D124" s="454">
        <v>121.21</v>
      </c>
      <c r="E124" s="455">
        <v>2545410000</v>
      </c>
      <c r="F124" s="393"/>
      <c r="G124" s="482"/>
      <c r="H124" s="485"/>
      <c r="I124" s="429"/>
      <c r="J124" s="429"/>
    </row>
    <row r="125" spans="2:10" s="356" customFormat="1" ht="12.75" x14ac:dyDescent="0.25">
      <c r="B125" s="636"/>
      <c r="C125" s="442" t="s">
        <v>500</v>
      </c>
      <c r="D125" s="454">
        <v>115.82</v>
      </c>
      <c r="E125" s="455">
        <v>2432220000</v>
      </c>
      <c r="F125" s="393"/>
      <c r="G125" s="482"/>
      <c r="H125" s="485"/>
      <c r="I125" s="429"/>
      <c r="J125" s="429"/>
    </row>
    <row r="126" spans="2:10" s="356" customFormat="1" ht="12.75" x14ac:dyDescent="0.25">
      <c r="B126" s="636"/>
      <c r="C126" s="442" t="s">
        <v>629</v>
      </c>
      <c r="D126" s="454">
        <v>44.59</v>
      </c>
      <c r="E126" s="455">
        <v>1114750000</v>
      </c>
      <c r="F126" s="393"/>
      <c r="G126" s="482"/>
      <c r="H126" s="485"/>
      <c r="I126" s="429"/>
      <c r="J126" s="429"/>
    </row>
    <row r="127" spans="2:10" s="356" customFormat="1" ht="12.75" x14ac:dyDescent="0.25">
      <c r="B127" s="394" t="s">
        <v>502</v>
      </c>
      <c r="C127" s="395">
        <v>12</v>
      </c>
      <c r="D127" s="396">
        <v>1531.32</v>
      </c>
      <c r="E127" s="396">
        <v>19984380000</v>
      </c>
      <c r="F127" s="393"/>
      <c r="G127" s="482"/>
      <c r="H127" s="485"/>
      <c r="I127" s="429"/>
      <c r="J127" s="429"/>
    </row>
    <row r="128" spans="2:10" s="356" customFormat="1" ht="15" x14ac:dyDescent="0.25">
      <c r="B128" s="188"/>
      <c r="C128" s="349"/>
      <c r="D128" s="349"/>
      <c r="E128" s="355"/>
      <c r="F128" s="393"/>
      <c r="G128" s="482"/>
      <c r="H128" s="485"/>
      <c r="I128" s="429"/>
      <c r="J128" s="429"/>
    </row>
    <row r="129" spans="2:10" s="356" customFormat="1" ht="15" x14ac:dyDescent="0.25">
      <c r="B129" s="188"/>
      <c r="C129" s="349"/>
      <c r="D129" s="349"/>
      <c r="E129" s="355"/>
      <c r="F129" s="393"/>
      <c r="G129" s="482"/>
      <c r="H129" s="485"/>
      <c r="I129" s="429"/>
      <c r="J129" s="429"/>
    </row>
    <row r="130" spans="2:10" s="356" customFormat="1" ht="15" x14ac:dyDescent="0.25">
      <c r="B130" s="188"/>
      <c r="C130" s="349"/>
      <c r="D130" s="349"/>
      <c r="E130" s="355"/>
      <c r="F130" s="393"/>
      <c r="G130" s="482"/>
      <c r="H130" s="485"/>
      <c r="I130" s="429"/>
      <c r="J130" s="429"/>
    </row>
    <row r="131" spans="2:10" s="356" customFormat="1" ht="15" x14ac:dyDescent="0.25">
      <c r="B131" s="188"/>
      <c r="C131" s="349"/>
      <c r="D131" s="349"/>
      <c r="E131" s="355"/>
      <c r="F131" s="393"/>
      <c r="G131" s="482"/>
      <c r="H131" s="485"/>
      <c r="I131" s="429"/>
      <c r="J131" s="429"/>
    </row>
    <row r="132" spans="2:10" s="356" customFormat="1" ht="15" x14ac:dyDescent="0.25">
      <c r="B132" s="188"/>
      <c r="C132" s="349"/>
      <c r="D132" s="349"/>
      <c r="E132" s="355"/>
      <c r="F132" s="393"/>
      <c r="G132" s="482"/>
      <c r="H132" s="485"/>
      <c r="I132" s="429"/>
      <c r="J132" s="429"/>
    </row>
    <row r="133" spans="2:10" s="356" customFormat="1" ht="15" x14ac:dyDescent="0.25">
      <c r="B133" s="188"/>
      <c r="C133" s="349"/>
      <c r="D133" s="349"/>
      <c r="E133" s="355"/>
      <c r="F133" s="393"/>
      <c r="G133" s="482"/>
      <c r="H133" s="485"/>
      <c r="I133" s="429"/>
      <c r="J133" s="429"/>
    </row>
    <row r="134" spans="2:10" s="356" customFormat="1" ht="15" x14ac:dyDescent="0.25">
      <c r="B134" s="188"/>
      <c r="C134" s="349"/>
      <c r="D134" s="349"/>
      <c r="E134" s="355"/>
      <c r="F134" s="393"/>
      <c r="G134" s="482"/>
      <c r="H134" s="485"/>
      <c r="I134" s="429"/>
      <c r="J134" s="429"/>
    </row>
    <row r="135" spans="2:10" s="356" customFormat="1" ht="15" x14ac:dyDescent="0.25">
      <c r="B135" s="188"/>
      <c r="C135" s="349"/>
      <c r="D135" s="349"/>
      <c r="E135" s="355"/>
      <c r="F135" s="393"/>
      <c r="G135" s="482"/>
      <c r="H135" s="485"/>
      <c r="I135" s="429"/>
      <c r="J135" s="429"/>
    </row>
    <row r="136" spans="2:10" s="356" customFormat="1" ht="15" x14ac:dyDescent="0.25">
      <c r="B136" s="188"/>
      <c r="C136" s="349"/>
      <c r="D136" s="349"/>
      <c r="E136" s="355"/>
      <c r="F136" s="393"/>
      <c r="G136" s="482"/>
      <c r="H136" s="485"/>
      <c r="I136" s="429"/>
      <c r="J136" s="429"/>
    </row>
    <row r="137" spans="2:10" s="356" customFormat="1" ht="15" x14ac:dyDescent="0.25">
      <c r="B137" s="188"/>
      <c r="C137" s="349"/>
      <c r="D137" s="349"/>
      <c r="E137" s="355"/>
      <c r="F137" s="393"/>
      <c r="G137" s="482"/>
      <c r="H137" s="485"/>
      <c r="I137" s="429"/>
      <c r="J137" s="429"/>
    </row>
    <row r="138" spans="2:10" s="356" customFormat="1" ht="15" x14ac:dyDescent="0.25">
      <c r="B138" s="188"/>
      <c r="C138" s="349"/>
      <c r="D138" s="349"/>
      <c r="E138" s="355"/>
      <c r="F138" s="393"/>
      <c r="G138" s="482"/>
      <c r="H138" s="485"/>
      <c r="I138" s="429"/>
      <c r="J138" s="429"/>
    </row>
    <row r="139" spans="2:10" s="356" customFormat="1" ht="15" x14ac:dyDescent="0.25">
      <c r="B139" s="188"/>
      <c r="C139" s="349"/>
      <c r="D139" s="349"/>
      <c r="E139" s="355"/>
      <c r="F139" s="393"/>
      <c r="G139" s="482"/>
      <c r="H139" s="485"/>
      <c r="I139" s="429"/>
      <c r="J139" s="429"/>
    </row>
    <row r="140" spans="2:10" s="356" customFormat="1" ht="15" x14ac:dyDescent="0.25">
      <c r="B140" s="188"/>
      <c r="C140" s="349"/>
      <c r="D140" s="349"/>
      <c r="E140" s="355"/>
      <c r="F140" s="393"/>
      <c r="G140" s="388"/>
      <c r="H140" s="388"/>
      <c r="I140" s="388"/>
      <c r="J140" s="388"/>
    </row>
    <row r="141" spans="2:10" s="356" customFormat="1" ht="15" x14ac:dyDescent="0.25">
      <c r="B141" s="188"/>
      <c r="C141" s="349"/>
      <c r="D141" s="349"/>
      <c r="E141" s="355"/>
      <c r="F141" s="393"/>
      <c r="G141" s="388"/>
      <c r="H141" s="388"/>
      <c r="I141" s="388"/>
      <c r="J141" s="388"/>
    </row>
    <row r="142" spans="2:10" s="356" customFormat="1" ht="15" x14ac:dyDescent="0.25">
      <c r="B142" s="188"/>
      <c r="C142" s="349"/>
      <c r="D142" s="349"/>
      <c r="E142" s="355"/>
      <c r="F142" s="393"/>
      <c r="G142" s="388"/>
      <c r="H142" s="388"/>
      <c r="I142" s="388"/>
      <c r="J142" s="388"/>
    </row>
    <row r="143" spans="2:10" s="356" customFormat="1" ht="15" x14ac:dyDescent="0.25">
      <c r="B143" s="188"/>
      <c r="C143" s="349"/>
      <c r="D143" s="349"/>
      <c r="E143" s="355"/>
      <c r="F143" s="393"/>
      <c r="G143" s="388"/>
      <c r="H143" s="388"/>
      <c r="I143" s="388"/>
      <c r="J143" s="388"/>
    </row>
    <row r="144" spans="2:10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spans="3:3" ht="15" customHeight="1" x14ac:dyDescent="0.25"/>
    <row r="610" spans="3:3" ht="15" customHeight="1" x14ac:dyDescent="0.25"/>
    <row r="611" spans="3:3" ht="15" customHeight="1" x14ac:dyDescent="0.25"/>
    <row r="612" spans="3:3" ht="15" customHeight="1" x14ac:dyDescent="0.25"/>
    <row r="613" spans="3:3" ht="15" customHeight="1" x14ac:dyDescent="0.25"/>
    <row r="614" spans="3:3" ht="15" customHeight="1" x14ac:dyDescent="0.25"/>
    <row r="615" spans="3:3" ht="15" customHeight="1" x14ac:dyDescent="0.25"/>
    <row r="616" spans="3:3" ht="15" customHeight="1" x14ac:dyDescent="0.25"/>
    <row r="617" spans="3:3" ht="15" customHeight="1" x14ac:dyDescent="0.25">
      <c r="C617" s="357"/>
    </row>
    <row r="618" spans="3:3" ht="15" customHeight="1" x14ac:dyDescent="0.25"/>
    <row r="619" spans="3:3" ht="15" customHeight="1" x14ac:dyDescent="0.25"/>
    <row r="620" spans="3:3" ht="15" customHeight="1" x14ac:dyDescent="0.25"/>
    <row r="621" spans="3:3" ht="15" customHeight="1" x14ac:dyDescent="0.25"/>
    <row r="622" spans="3:3" ht="15" customHeight="1" x14ac:dyDescent="0.25"/>
    <row r="623" spans="3:3" ht="15" customHeight="1" x14ac:dyDescent="0.25"/>
    <row r="624" spans="3:3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</sheetData>
  <autoFilter ref="C7:E31" xr:uid="{00000000-0009-0000-0000-000008000000}"/>
  <sortState xmlns:xlrd2="http://schemas.microsoft.com/office/spreadsheetml/2017/richdata2" ref="C8:E30">
    <sortCondition ref="C8:C30"/>
  </sortState>
  <mergeCells count="7">
    <mergeCell ref="B115:B126"/>
    <mergeCell ref="B54:B58"/>
    <mergeCell ref="B2:E2"/>
    <mergeCell ref="B3:E3"/>
    <mergeCell ref="B33:B52"/>
    <mergeCell ref="B8:B30"/>
    <mergeCell ref="B60:B113"/>
  </mergeCells>
  <printOptions horizontalCentered="1" verticalCentered="1"/>
  <pageMargins left="0.70866141732283472" right="0.70866141732283472" top="0.35433070866141736" bottom="0.35433070866141736" header="0.31496062992125984" footer="0.31496062992125984"/>
  <pageSetup scale="92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16</vt:i4>
      </vt:variant>
    </vt:vector>
  </HeadingPairs>
  <TitlesOfParts>
    <vt:vector size="38" baseType="lpstr">
      <vt:lpstr>Datos globales </vt:lpstr>
      <vt:lpstr>Resumen Consolidado </vt:lpstr>
      <vt:lpstr>Detalle Clientes</vt:lpstr>
      <vt:lpstr>Ventas mes a mes</vt:lpstr>
      <vt:lpstr>Proyeccion Recaudos</vt:lpstr>
      <vt:lpstr>Proyeccion de saldos detallados</vt:lpstr>
      <vt:lpstr>Recaudo</vt:lpstr>
      <vt:lpstr>Detalle inmueble</vt:lpstr>
      <vt:lpstr>Inventario</vt:lpstr>
      <vt:lpstr>Resumen Nuevos</vt:lpstr>
      <vt:lpstr>Resumen Usados</vt:lpstr>
      <vt:lpstr>Detalle Usado</vt:lpstr>
      <vt:lpstr>Inmuebles Arrendamientos</vt:lpstr>
      <vt:lpstr>Detalle Arrendamient</vt:lpstr>
      <vt:lpstr>Inmuebles Arrendamientos Tercer</vt:lpstr>
      <vt:lpstr>Detalle Arrendamientos Tercero</vt:lpstr>
      <vt:lpstr>Inmuebles ETP Temporal Venta</vt:lpstr>
      <vt:lpstr>Detalle ETP Temporal Vta</vt:lpstr>
      <vt:lpstr>Inmuebles ETP Temporal Arriendo</vt:lpstr>
      <vt:lpstr>Detalle ETP Temporal Arriendo</vt:lpstr>
      <vt:lpstr>IM-PAL (2)</vt:lpstr>
      <vt:lpstr>Hoja1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Recaudo!Área_de_impresión</vt:lpstr>
      <vt:lpstr>'Resumen Consolidado 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Rubèn Gòmez -Equilibrium</cp:lastModifiedBy>
  <cp:lastPrinted>2022-02-02T19:30:07Z</cp:lastPrinted>
  <dcterms:created xsi:type="dcterms:W3CDTF">2017-11-28T18:34:40Z</dcterms:created>
  <dcterms:modified xsi:type="dcterms:W3CDTF">2025-09-01T15:54:04Z</dcterms:modified>
</cp:coreProperties>
</file>